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activeTab="1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5" i="90"/>
  <c r="D17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9" i="65"/>
  <c r="AG69"/>
  <c r="AF69"/>
  <c r="AE69"/>
  <c r="AD69"/>
  <c r="AC69"/>
  <c r="AB69"/>
  <c r="AA69"/>
  <c r="Z69"/>
  <c r="Y69"/>
  <c r="X69"/>
  <c r="W69"/>
  <c r="V69"/>
  <c r="U69"/>
  <c r="T69"/>
  <c r="S69"/>
  <c r="Q69"/>
  <c r="P69"/>
  <c r="O69"/>
  <c r="N69"/>
  <c r="M69"/>
  <c r="L69"/>
  <c r="K69"/>
  <c r="J69"/>
  <c r="I69"/>
  <c r="H69"/>
  <c r="G69"/>
  <c r="F69"/>
  <c r="E69"/>
  <c r="D69"/>
  <c r="AH68"/>
  <c r="AF68"/>
  <c r="AE68"/>
  <c r="AD68"/>
  <c r="AC68"/>
  <c r="AB68"/>
  <c r="AA68"/>
  <c r="Z68"/>
  <c r="Y68"/>
  <c r="X68"/>
  <c r="W68"/>
  <c r="V68"/>
  <c r="Q68"/>
  <c r="P68"/>
  <c r="M68"/>
  <c r="L68"/>
  <c r="G68"/>
  <c r="F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<sst xmlns="http://schemas.openxmlformats.org/spreadsheetml/2006/main" count="2344" uniqueCount="646">
  <si>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</si>
  <si>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</si>
  <si>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</si>
  <si>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</si>
  <si>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</si>
  <si>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</si>
  <si>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</si>
  <si>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</si>
  <si>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</si>
  <si>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</si>
  <si>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</si>
  <si>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</si>
  <si>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</si>
  <si>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</si>
  <si>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</si>
  <si>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</si>
  <si>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</si>
  <si>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</si>
  <si>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</si>
  <si>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</si>
  <si>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</si>
  <si>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</si>
  <si>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</si>
  <si>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</si>
  <si>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</si>
  <si>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</si>
  <si>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</si>
  <si>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</si>
  <si>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</si>
  <si>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</si>
  <si>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</si>
  <si>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</si>
  <si>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</si>
  <si>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</si>
  <si>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</si>
  <si>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</si>
  <si>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</si>
  <si>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</si>
  <si>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</si>
  <si>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</si>
  <si>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</si>
  <si>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</si>
  <si>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</si>
  <si>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</si>
  <si>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</si>
  <si>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</si>
  <si>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</si>
  <si>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</si>
  <si>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</si>
  <si>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</si>
  <si>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</si>
  <si>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</si>
  <si>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</si>
  <si>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</si>
  <si>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</si>
  <si>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</si>
  <si>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</si>
  <si>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</si>
  <si>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</si>
  <si>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</si>
  <si>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</si>
  <si>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</si>
  <si>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</si>
  <si>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</si>
  <si>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</si>
  <si>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</si>
  <si>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</si>
  <si>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</si>
  <si>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</si>
  <si>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</si>
  <si>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</si>
  <si>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</si>
  <si>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</si>
  <si>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</si>
  <si>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</si>
  <si>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</si>
  <si>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</si>
  <si>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</si>
  <si>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</si>
  <si>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</si>
  <si>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</si>
  <si>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 ИКРЯНИНСКАЯ РБ"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</si>
  <si>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</si>
  <si>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</si>
  <si>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</si>
  <si>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</si>
  <si>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</si>
  <si>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</si>
  <si>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</si>
  <si>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</si>
  <si>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</si>
  <si>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</si>
  <si>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</si>
  <si>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</si>
  <si>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</si>
  <si>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</si>
  <si>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</si>
  <si>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</si>
  <si>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</si>
  <si>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</si>
  <si>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</si>
  <si>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</si>
  <si>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</si>
  <si>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</si>
  <si>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</si>
  <si>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</si>
  <si>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</si>
  <si>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</si>
  <si>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</si>
  <si>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</si>
  <si>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</si>
  <si>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</si>
  <si>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</si>
  <si>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</si>
  <si>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</si>
  <si>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</si>
  <si>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</si>
  <si>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</si>
  <si>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</si>
  <si>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</si>
  <si>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</si>
  <si>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</si>
  <si>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</si>
  <si>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</si>
  <si>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</si>
  <si>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</si>
  <si>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</si>
  <si>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</si>
  <si>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</si>
  <si>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</si>
  <si>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</si>
  <si>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</si>
  <si>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</si>
  <si>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</si>
  <si>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</si>
  <si>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</si>
  <si>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</si>
  <si>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</si>
  <si>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</si>
  <si>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</si>
  <si>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</si>
  <si>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</si>
  <si>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</si>
  <si>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</si>
  <si>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</si>
  <si>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</si>
  <si>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</si>
  <si>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</si>
  <si>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</si>
  <si>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</si>
  <si>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</si>
  <si>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</si>
  <si>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</si>
  <si>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</si>
  <si>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</si>
  <si>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</si>
  <si>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</si>
  <si>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</si>
  <si>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</si>
  <si>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</si>
  <si>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</si>
  <si>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</si>
  <si>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</si>
  <si>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</si>
  <si>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</si>
  <si>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</si>
  <si>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</si>
  <si>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</si>
  <si>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</si>
  <si>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</si>
  <si>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</si>
  <si>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</si>
  <si>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</si>
  <si>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</si>
  <si>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</si>
  <si>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</si>
  <si>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</si>
  <si>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</si>
  <si>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</si>
  <si>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</si>
  <si>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</si>
  <si>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</si>
  <si>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</si>
  <si>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</si>
  <si>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</si>
  <si>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</si>
  <si>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</si>
  <si>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</si>
  <si>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</si>
  <si>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</si>
  <si>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</si>
  <si>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</si>
  <si>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</si>
  <si>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</si>
  <si>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</si>
  <si>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</si>
  <si>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</si>
  <si>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</si>
  <si>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</si>
  <si>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</si>
  <si>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</si>
  <si>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</si>
  <si>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</si>
  <si>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</si>
  <si>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</si>
  <si>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</si>
  <si>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</si>
  <si>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</si>
  <si>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</si>
  <si>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</si>
  <si>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</si>
  <si>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</si>
  <si>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</si>
  <si>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</si>
  <si>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</si>
  <si>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</si>
  <si>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</si>
  <si>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</si>
  <si>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</si>
  <si>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</si>
  <si>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</si>
  <si>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</si>
  <si>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</si>
  <si>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</si>
  <si>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</si>
  <si>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</si>
  <si>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</si>
  <si>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</si>
  <si>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</si>
  <si>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</si>
  <si>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</si>
  <si>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</si>
  <si>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</si>
  <si>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</si>
  <si>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</si>
  <si>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</si>
  <si>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</si>
  <si>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</si>
  <si>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</si>
  <si>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</si>
  <si>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</si>
  <si>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</si>
  <si>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</si>
  <si>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</si>
  <si>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</si>
  <si>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</si>
  <si>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</si>
  <si>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</si>
  <si>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</si>
  <si>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</si>
  <si>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</si>
  <si>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</si>
  <si>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</si>
  <si>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</si>
  <si>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</si>
  <si>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</si>
  <si>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</si>
  <si>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</si>
  <si>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</si>
  <si>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</si>
  <si>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</si>
  <si>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</si>
  <si>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</si>
  <si>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</si>
  <si>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</si>
  <si>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</si>
  <si>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</si>
  <si>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</si>
  <si>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</si>
  <si>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</si>
  <si>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</si>
  <si>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</si>
  <si>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</si>
  <si>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</si>
  <si>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</si>
  <si>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</si>
  <si>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</si>
  <si>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</si>
  <si>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</si>
  <si>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</si>
  <si>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</si>
  <si>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</si>
  <si>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</si>
  <si>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</si>
  <si>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</si>
  <si>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</si>
  <si>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</si>
  <si>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</si>
  <si>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</si>
  <si>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</si>
  <si>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</si>
  <si>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</si>
  <si>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</si>
  <si>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</si>
  <si>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</si>
  <si>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</si>
  <si>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</si>
  <si>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</si>
  <si>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</si>
  <si>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</si>
  <si>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</si>
  <si>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</si>
  <si>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</si>
  <si>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</si>
  <si>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</si>
  <si>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</si>
  <si>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</si>
  <si>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</si>
  <si>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</si>
  <si>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</si>
  <si>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</si>
  <si>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</si>
  <si>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</si>
  <si>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</si>
  <si>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</si>
  <si>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</si>
  <si>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</si>
  <si>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</si>
  <si>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</si>
  <si>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</si>
  <si>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</si>
  <si>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</si>
  <si>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</si>
  <si>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</si>
  <si>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</si>
  <si>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</si>
  <si>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</si>
  <si>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</si>
  <si>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</si>
  <si>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</si>
  <si>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</si>
  <si>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</si>
  <si>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</si>
  <si>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</si>
  <si>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</si>
  <si>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</si>
  <si>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</si>
  <si>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</si>
  <si>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</si>
  <si>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</si>
  <si>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</si>
  <si>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</si>
  <si>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</si>
  <si>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</si>
  <si>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</si>
  <si>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</si>
  <si>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</si>
  <si>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</si>
  <si>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</si>
  <si>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</si>
  <si>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</si>
  <si>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</si>
  <si>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</si>
  <si>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</si>
  <si>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</si>
  <si>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</si>
  <si>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</si>
  <si>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</si>
  <si>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</si>
  <si>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</si>
  <si>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</si>
  <si>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</si>
  <si>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</si>
  <si>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</si>
  <si>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</si>
  <si>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</si>
  <si>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</si>
  <si>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</si>
  <si>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</si>
  <si>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</si>
  <si>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</si>
  <si>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</si>
  <si>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</si>
  <si>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</si>
  <si>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</si>
  <si>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</si>
  <si>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</si>
  <si>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</si>
  <si>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</si>
  <si>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</si>
  <si>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</si>
  <si>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</si>
  <si>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</si>
  <si>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</si>
  <si>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</si>
  <si>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</si>
  <si>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</si>
  <si>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</si>
  <si>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</si>
  <si>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</si>
  <si>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</si>
  <si>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</si>
  <si>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</si>
  <si>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</si>
  <si>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</si>
  <si>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</si>
  <si>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</si>
  <si>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</si>
  <si>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</si>
  <si>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</si>
  <si>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</si>
  <si>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</si>
  <si>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</si>
  <si>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</si>
  <si>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</si>
  <si>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</si>
  <si>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</si>
  <si>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</si>
  <si>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</si>
  <si>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</si>
  <si>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</si>
  <si>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</si>
  <si>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</si>
  <si>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</si>
  <si>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</si>
  <si>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</si>
  <si>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</si>
  <si>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</si>
  <si>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</si>
  <si>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</si>
  <si>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</si>
  <si>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</si>
  <si>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</si>
  <si>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</si>
  <si>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</si>
  <si>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</si>
  <si>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</si>
  <si>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</si>
  <si>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</si>
  <si>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</si>
  <si>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</si>
  <si>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</si>
  <si>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</si>
  <si>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</si>
  <si>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</si>
  <si>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</si>
  <si>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</si>
  <si>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</si>
  <si>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</si>
  <si>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</si>
  <si>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</si>
  <si>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</si>
  <si>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</si>
  <si>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</si>
  <si>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</si>
  <si>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</si>
  <si>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</si>
  <si>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</si>
  <si>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</si>
  <si>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</si>
  <si>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</si>
  <si>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</si>
  <si>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</si>
  <si>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</si>
  <si>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</si>
  <si>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</si>
  <si>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</si>
  <si>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</si>
  <si>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</si>
  <si>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</si>
  <si>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</si>
  <si>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</si>
  <si>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</si>
  <si>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</si>
  <si>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</si>
  <si>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</si>
  <si>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</si>
  <si>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</si>
  <si>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</si>
  <si>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</si>
  <si>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</si>
  <si>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</si>
  <si>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</si>
  <si>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</si>
  <si>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</si>
  <si>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</si>
  <si>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</si>
  <si>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</si>
  <si>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</si>
  <si>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</si>
  <si>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</si>
  <si>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</si>
  <si>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</si>
  <si>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</si>
  <si>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</si>
  <si>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</si>
  <si>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</si>
  <si>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</si>
  <si>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</si>
  <si>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</si>
  <si>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</si>
  <si>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</si>
  <si>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</si>
  <si>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</si>
  <si>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</si>
  <si>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</si>
  <si>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</si>
  <si>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</si>
  <si>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</si>
  <si>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</si>
  <si>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</si>
  <si>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</si>
  <si>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</si>
  <si>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</si>
  <si>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</si>
  <si>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</si>
  <si>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</si>
  <si>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</si>
  <si>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</si>
  <si>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</si>
  <si>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</si>
  <si>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</si>
  <si>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</si>
  <si>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</si>
  <si>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</si>
  <si>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</si>
  <si>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</si>
  <si>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</si>
  <si>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</si>
  <si>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</si>
  <si>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</si>
  <si>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</si>
  <si>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</si>
  <si>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</si>
  <si>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</si>
  <si>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</si>
  <si>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</si>
  <si>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</si>
  <si>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</si>
  <si>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</si>
  <si>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</si>
  <si>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</si>
  <si>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</si>
  <si>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</si>
  <si>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</si>
  <si>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</si>
  <si>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</si>
  <si>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</si>
  <si>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</si>
  <si>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</si>
  <si>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</si>
  <si>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</si>
  <si>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</si>
  <si>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</si>
  <si>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</si>
  <si>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</si>
  <si>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</si>
  <si>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</si>
  <si>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</si>
  <si>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</si>
  <si>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</si>
  <si>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</si>
  <si>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</si>
  <si>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</si>
  <si>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</si>
  <si>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</si>
  <si>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</si>
  <si>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</si>
  <si>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</si>
  <si>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</si>
  <si>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</si>
  <si>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</si>
  <si>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</si>
  <si>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</si>
  <si>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</si>
  <si>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</si>
  <si>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</si>
  <si>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</si>
  <si>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</si>
  <si>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</si>
  <si>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</si>
  <si>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</si>
  <si>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</si>
  <si>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</si>
  <si>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</si>
  <si>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</si>
  <si>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</si>
  <si>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</si>
  <si>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</si>
  <si>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</si>
  <si>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</si>
  <si>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</si>
  <si>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</si>
  <si>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</si>
  <si>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</si>
  <si>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</si>
  <si>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</si>
  <si>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</si>
  <si>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</si>
  <si>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</si>
  <si>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</si>
  <si>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</si>
  <si>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</si>
  <si>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</si>
  <si>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</si>
  <si>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</si>
  <si>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</si>
  <si>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</si>
  <si>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</si>
  <si>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</si>
  <si>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</si>
  <si>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</si>
  <si>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</si>
  <si>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</si>
  <si>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</si>
  <si>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</si>
  <si>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</si>
  <si>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</si>
  <si>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</si>
  <si>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</si>
  <si>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</si>
  <si>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</si>
  <si>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</si>
  <si>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</si>
  <si>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</si>
  <si>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</si>
  <si>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</si>
  <si>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</si>
  <si>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</si>
  <si>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</si>
  <si>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</si>
  <si>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</si>
  <si>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</si>
  <si>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</si>
  <si>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</si>
  <si>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</si>
  <si>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общей врачебной практике (семейной медицине)</t>
  </si>
  <si>
    <t>(ДН) Прочие</t>
  </si>
  <si>
    <t>онкологии</t>
  </si>
  <si>
    <t>(ДН) ОНКОЛОГИЧЕСКИЕ ЗАБОЛЕВАНИЯ</t>
  </si>
  <si>
    <t>терапии</t>
  </si>
  <si>
    <t>(ДН) БСК</t>
  </si>
  <si>
    <t>эндокринологии</t>
  </si>
  <si>
    <t>(ДН) САХАРНЫЙ ДИАБЕТ</t>
  </si>
  <si>
    <t>школа сахарного диабета (1 тип)</t>
  </si>
  <si>
    <t>школа сахарного диабета (2 тип)</t>
  </si>
  <si>
    <t>школа ХНИЗ иные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</si>
  <si>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</si>
  <si>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</si>
  <si>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</si>
  <si>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</si>
  <si>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</si>
  <si>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</si>
  <si>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</si>
  <si>
    <t>Приложение №1 к Протоколу заседания Комиссии по разработке ТП ОМС №6 от 02.04.2025</t>
  </si>
  <si>
    <t>с 01.02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</si>
</sst>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1" fillId="0" borderId="2" xfId="0" applyFont="1" applyFill="1" applyBorder="1" applyAlignment="1" applyProtection="1">
      <alignment horizontal="center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22" fillId="0" borderId="0" xfId="0" applyFont="1" applyAlignment="1">
      <alignment horizontal="left" vertical="top"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215">
        <v>300040</v>
      </c>
      <c r="E3" s="215"/>
      <c r="F3" s="7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  <c r="AH5" s="179" t="s">
        <v>38</v>
      </c>
    </row>
    <row r="6" spans="1:38" s="30" customFormat="1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  <c r="AH6" s="180"/>
    </row>
    <row r="7" spans="1:38" s="30" customFormat="1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  <c r="AH7" s="180"/>
    </row>
    <row r="8" spans="1:38" s="30" customFormat="1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  <c r="AH8" s="181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 t="shared" ref="F10:F41" si="0">D10+E10</f>
        <v>0</v>
      </c>
      <c r="G10" s="12">
        <f t="shared" ref="G10:G41" si="1">H10+I10</f>
        <v>4483</v>
      </c>
      <c r="H10" s="50">
        <v>4141</v>
      </c>
      <c r="I10" s="50">
        <v>342</v>
      </c>
      <c r="J10" s="50">
        <v>1634</v>
      </c>
      <c r="K10" s="11">
        <v>3.8</v>
      </c>
      <c r="L10" s="12">
        <f t="shared" ref="L10:L41" si="2">ROUND(J10*K10,0)</f>
        <v>6209</v>
      </c>
      <c r="M10" s="13">
        <f t="shared" ref="M10:M41" si="3">F10+G10+L10</f>
        <v>10692</v>
      </c>
      <c r="N10" s="10">
        <v>0</v>
      </c>
      <c r="O10" s="50">
        <v>0</v>
      </c>
      <c r="P10" s="3">
        <f t="shared" ref="P10:P41" si="4">N10+O10</f>
        <v>0</v>
      </c>
      <c r="Q10" s="12">
        <f t="shared" ref="Q10:Q41" si="5">R10+S10</f>
        <v>700</v>
      </c>
      <c r="R10" s="50">
        <v>500</v>
      </c>
      <c r="S10" s="50">
        <v>200</v>
      </c>
      <c r="T10" s="50">
        <v>300</v>
      </c>
      <c r="U10" s="11">
        <v>3.8</v>
      </c>
      <c r="V10" s="12">
        <f t="shared" ref="V10:V41" si="6">ROUND(T10*U10,0)</f>
        <v>1140</v>
      </c>
      <c r="W10" s="43">
        <f t="shared" ref="W10:W41" si="7">P10+Q10+V10</f>
        <v>1840</v>
      </c>
      <c r="X10" s="14">
        <f t="shared" ref="X10:X41" si="8">D10+N10</f>
        <v>0</v>
      </c>
      <c r="Y10" s="12">
        <f t="shared" ref="Y10:Y41" si="9">E10+O10</f>
        <v>0</v>
      </c>
      <c r="Z10" s="12">
        <f t="shared" ref="Z10:Z41" si="10">F10+P10</f>
        <v>0</v>
      </c>
      <c r="AA10" s="12">
        <f t="shared" ref="AA10:AA41" si="11">G10+Q10</f>
        <v>5183</v>
      </c>
      <c r="AB10" s="12">
        <f t="shared" ref="AB10:AB41" si="12">H10+R10</f>
        <v>4641</v>
      </c>
      <c r="AC10" s="12">
        <f t="shared" ref="AC10:AC41" si="13">I10+S10</f>
        <v>542</v>
      </c>
      <c r="AD10" s="12">
        <f t="shared" ref="AD10:AD41" si="14">J10+T10</f>
        <v>1934</v>
      </c>
      <c r="AE10" s="12">
        <f t="shared" ref="AE10:AE41" si="15">L10+V10</f>
        <v>7349</v>
      </c>
      <c r="AF10" s="12">
        <f t="shared" ref="AF10:AF41" si="16">M10+W10</f>
        <v>12532</v>
      </c>
      <c r="AG10" s="78">
        <v>5282</v>
      </c>
      <c r="AH10" s="79">
        <f t="shared" ref="AH10:AH41" si="17">IFERROR(ROUND(AF10/AG10,0),"")</f>
        <v>2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 t="shared" si="0"/>
        <v>0</v>
      </c>
      <c r="G11" s="12">
        <f t="shared" si="1"/>
        <v>0</v>
      </c>
      <c r="H11" s="50">
        <v>0</v>
      </c>
      <c r="I11" s="50">
        <v>0</v>
      </c>
      <c r="J11" s="50">
        <v>0</v>
      </c>
      <c r="K11" s="15">
        <v>2.6</v>
      </c>
      <c r="L11" s="18">
        <f t="shared" si="2"/>
        <v>0</v>
      </c>
      <c r="M11" s="19">
        <f t="shared" si="3"/>
        <v>0</v>
      </c>
      <c r="N11" s="56">
        <v>0</v>
      </c>
      <c r="O11" s="51">
        <v>0</v>
      </c>
      <c r="P11" s="3">
        <f t="shared" si="4"/>
        <v>0</v>
      </c>
      <c r="Q11" s="12">
        <f t="shared" si="5"/>
        <v>0</v>
      </c>
      <c r="R11" s="50">
        <v>0</v>
      </c>
      <c r="S11" s="50">
        <v>0</v>
      </c>
      <c r="T11" s="50">
        <v>0</v>
      </c>
      <c r="U11" s="15">
        <v>2.6</v>
      </c>
      <c r="V11" s="18">
        <f t="shared" si="6"/>
        <v>0</v>
      </c>
      <c r="W11" s="59">
        <f t="shared" si="7"/>
        <v>0</v>
      </c>
      <c r="X11" s="17">
        <f t="shared" si="8"/>
        <v>0</v>
      </c>
      <c r="Y11" s="18">
        <f t="shared" si="9"/>
        <v>0</v>
      </c>
      <c r="Z11" s="18">
        <f t="shared" si="10"/>
        <v>0</v>
      </c>
      <c r="AA11" s="18">
        <f t="shared" si="11"/>
        <v>0</v>
      </c>
      <c r="AB11" s="18">
        <f t="shared" si="12"/>
        <v>0</v>
      </c>
      <c r="AC11" s="18">
        <f t="shared" si="13"/>
        <v>0</v>
      </c>
      <c r="AD11" s="18">
        <f t="shared" si="14"/>
        <v>0</v>
      </c>
      <c r="AE11" s="18">
        <f t="shared" si="15"/>
        <v>0</v>
      </c>
      <c r="AF11" s="18">
        <f t="shared" si="16"/>
        <v>0</v>
      </c>
      <c r="AG11" s="80">
        <v>3450</v>
      </c>
      <c r="AH11" s="81">
        <f t="shared" si="17"/>
        <v>0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 t="shared" si="0"/>
        <v>0</v>
      </c>
      <c r="G12" s="12">
        <f t="shared" si="1"/>
        <v>4671</v>
      </c>
      <c r="H12" s="50">
        <v>4171</v>
      </c>
      <c r="I12" s="50">
        <v>500</v>
      </c>
      <c r="J12" s="50">
        <v>1250</v>
      </c>
      <c r="K12" s="15">
        <v>2.5</v>
      </c>
      <c r="L12" s="18">
        <f t="shared" si="2"/>
        <v>3125</v>
      </c>
      <c r="M12" s="19">
        <f t="shared" si="3"/>
        <v>7796</v>
      </c>
      <c r="N12" s="56">
        <v>0</v>
      </c>
      <c r="O12" s="51">
        <v>0</v>
      </c>
      <c r="P12" s="3">
        <f t="shared" si="4"/>
        <v>0</v>
      </c>
      <c r="Q12" s="12">
        <f t="shared" si="5"/>
        <v>3400</v>
      </c>
      <c r="R12" s="50">
        <v>2400</v>
      </c>
      <c r="S12" s="50">
        <v>1000</v>
      </c>
      <c r="T12" s="50">
        <v>1700</v>
      </c>
      <c r="U12" s="15">
        <v>2.5</v>
      </c>
      <c r="V12" s="18">
        <f t="shared" si="6"/>
        <v>4250</v>
      </c>
      <c r="W12" s="59">
        <f t="shared" si="7"/>
        <v>7650</v>
      </c>
      <c r="X12" s="17">
        <f t="shared" si="8"/>
        <v>0</v>
      </c>
      <c r="Y12" s="18">
        <f t="shared" si="9"/>
        <v>0</v>
      </c>
      <c r="Z12" s="18">
        <f t="shared" si="10"/>
        <v>0</v>
      </c>
      <c r="AA12" s="18">
        <f t="shared" si="11"/>
        <v>8071</v>
      </c>
      <c r="AB12" s="18">
        <f t="shared" si="12"/>
        <v>6571</v>
      </c>
      <c r="AC12" s="18">
        <f t="shared" si="13"/>
        <v>1500</v>
      </c>
      <c r="AD12" s="18">
        <f t="shared" si="14"/>
        <v>2950</v>
      </c>
      <c r="AE12" s="18">
        <f t="shared" si="15"/>
        <v>7375</v>
      </c>
      <c r="AF12" s="18">
        <f t="shared" si="16"/>
        <v>15446</v>
      </c>
      <c r="AG12" s="80">
        <v>4670</v>
      </c>
      <c r="AH12" s="81">
        <f t="shared" si="17"/>
        <v>3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 t="shared" si="0"/>
        <v>0</v>
      </c>
      <c r="G13" s="12">
        <f t="shared" si="1"/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 t="shared" si="2"/>
        <v>0</v>
      </c>
      <c r="M13" s="19">
        <f t="shared" si="3"/>
        <v>0</v>
      </c>
      <c r="N13" s="56">
        <v>0</v>
      </c>
      <c r="O13" s="51">
        <v>0</v>
      </c>
      <c r="P13" s="3">
        <f t="shared" si="4"/>
        <v>0</v>
      </c>
      <c r="Q13" s="12">
        <f t="shared" si="5"/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 t="shared" si="6"/>
        <v>0</v>
      </c>
      <c r="W13" s="59">
        <f t="shared" si="7"/>
        <v>0</v>
      </c>
      <c r="X13" s="17">
        <f t="shared" si="8"/>
        <v>0</v>
      </c>
      <c r="Y13" s="18">
        <f t="shared" si="9"/>
        <v>0</v>
      </c>
      <c r="Z13" s="18">
        <f t="shared" si="10"/>
        <v>0</v>
      </c>
      <c r="AA13" s="18">
        <f t="shared" si="11"/>
        <v>0</v>
      </c>
      <c r="AB13" s="18">
        <f t="shared" si="12"/>
        <v>0</v>
      </c>
      <c r="AC13" s="18">
        <f t="shared" si="13"/>
        <v>0</v>
      </c>
      <c r="AD13" s="18">
        <f t="shared" si="14"/>
        <v>0</v>
      </c>
      <c r="AE13" s="18">
        <f t="shared" si="15"/>
        <v>0</v>
      </c>
      <c r="AF13" s="18">
        <f t="shared" si="16"/>
        <v>0</v>
      </c>
      <c r="AG13" s="80">
        <v>4313</v>
      </c>
      <c r="AH13" s="81">
        <f t="shared" si="17"/>
        <v>0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 t="shared" si="0"/>
        <v>0</v>
      </c>
      <c r="G14" s="12">
        <f t="shared" si="1"/>
        <v>0</v>
      </c>
      <c r="H14" s="50">
        <v>0</v>
      </c>
      <c r="I14" s="50">
        <v>0</v>
      </c>
      <c r="J14" s="50">
        <v>0</v>
      </c>
      <c r="K14" s="15">
        <v>2.1</v>
      </c>
      <c r="L14" s="18">
        <f t="shared" si="2"/>
        <v>0</v>
      </c>
      <c r="M14" s="19">
        <f t="shared" si="3"/>
        <v>0</v>
      </c>
      <c r="N14" s="56">
        <v>0</v>
      </c>
      <c r="O14" s="51">
        <v>0</v>
      </c>
      <c r="P14" s="3">
        <f t="shared" si="4"/>
        <v>0</v>
      </c>
      <c r="Q14" s="12">
        <f t="shared" si="5"/>
        <v>0</v>
      </c>
      <c r="R14" s="50">
        <v>0</v>
      </c>
      <c r="S14" s="50">
        <v>0</v>
      </c>
      <c r="T14" s="50">
        <v>0</v>
      </c>
      <c r="U14" s="15">
        <v>2.1</v>
      </c>
      <c r="V14" s="18">
        <f t="shared" si="6"/>
        <v>0</v>
      </c>
      <c r="W14" s="59">
        <f t="shared" si="7"/>
        <v>0</v>
      </c>
      <c r="X14" s="17">
        <f t="shared" si="8"/>
        <v>0</v>
      </c>
      <c r="Y14" s="18">
        <f t="shared" si="9"/>
        <v>0</v>
      </c>
      <c r="Z14" s="18">
        <f t="shared" si="10"/>
        <v>0</v>
      </c>
      <c r="AA14" s="18">
        <f t="shared" si="11"/>
        <v>0</v>
      </c>
      <c r="AB14" s="18">
        <f t="shared" si="12"/>
        <v>0</v>
      </c>
      <c r="AC14" s="18">
        <f t="shared" si="13"/>
        <v>0</v>
      </c>
      <c r="AD14" s="18">
        <f t="shared" si="14"/>
        <v>0</v>
      </c>
      <c r="AE14" s="18">
        <f t="shared" si="15"/>
        <v>0</v>
      </c>
      <c r="AF14" s="18">
        <f t="shared" si="16"/>
        <v>0</v>
      </c>
      <c r="AG14" s="80">
        <v>3779</v>
      </c>
      <c r="AH14" s="81">
        <f t="shared" si="17"/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 t="shared" si="0"/>
        <v>0</v>
      </c>
      <c r="G15" s="12">
        <f t="shared" si="1"/>
        <v>0</v>
      </c>
      <c r="H15" s="50">
        <v>0</v>
      </c>
      <c r="I15" s="50">
        <v>0</v>
      </c>
      <c r="J15" s="50">
        <v>0</v>
      </c>
      <c r="K15" s="15">
        <v>2.1</v>
      </c>
      <c r="L15" s="18">
        <f t="shared" si="2"/>
        <v>0</v>
      </c>
      <c r="M15" s="19">
        <f t="shared" si="3"/>
        <v>0</v>
      </c>
      <c r="N15" s="56">
        <v>0</v>
      </c>
      <c r="O15" s="51">
        <v>0</v>
      </c>
      <c r="P15" s="3">
        <f t="shared" si="4"/>
        <v>0</v>
      </c>
      <c r="Q15" s="12">
        <f t="shared" si="5"/>
        <v>0</v>
      </c>
      <c r="R15" s="50">
        <v>0</v>
      </c>
      <c r="S15" s="50">
        <v>0</v>
      </c>
      <c r="T15" s="50">
        <v>0</v>
      </c>
      <c r="U15" s="15">
        <v>2.1</v>
      </c>
      <c r="V15" s="18">
        <f t="shared" si="6"/>
        <v>0</v>
      </c>
      <c r="W15" s="59">
        <f t="shared" si="7"/>
        <v>0</v>
      </c>
      <c r="X15" s="17">
        <f t="shared" si="8"/>
        <v>0</v>
      </c>
      <c r="Y15" s="18">
        <f t="shared" si="9"/>
        <v>0</v>
      </c>
      <c r="Z15" s="18">
        <f t="shared" si="10"/>
        <v>0</v>
      </c>
      <c r="AA15" s="18">
        <f t="shared" si="11"/>
        <v>0</v>
      </c>
      <c r="AB15" s="18">
        <f t="shared" si="12"/>
        <v>0</v>
      </c>
      <c r="AC15" s="18">
        <f t="shared" si="13"/>
        <v>0</v>
      </c>
      <c r="AD15" s="18">
        <f t="shared" si="14"/>
        <v>0</v>
      </c>
      <c r="AE15" s="18">
        <f t="shared" si="15"/>
        <v>0</v>
      </c>
      <c r="AF15" s="18">
        <f t="shared" si="16"/>
        <v>0</v>
      </c>
      <c r="AG15" s="80">
        <v>0</v>
      </c>
      <c r="AH15" s="81" t="str">
        <f t="shared" si="17"/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 t="shared" si="0"/>
        <v>0</v>
      </c>
      <c r="G16" s="12">
        <f t="shared" si="1"/>
        <v>0</v>
      </c>
      <c r="H16" s="50">
        <v>0</v>
      </c>
      <c r="I16" s="50">
        <v>0</v>
      </c>
      <c r="J16" s="50">
        <v>0</v>
      </c>
      <c r="K16" s="15">
        <v>2.7</v>
      </c>
      <c r="L16" s="18">
        <f t="shared" si="2"/>
        <v>0</v>
      </c>
      <c r="M16" s="19">
        <f t="shared" si="3"/>
        <v>0</v>
      </c>
      <c r="N16" s="57">
        <v>0</v>
      </c>
      <c r="O16" s="5">
        <v>0</v>
      </c>
      <c r="P16" s="49">
        <f t="shared" si="4"/>
        <v>0</v>
      </c>
      <c r="Q16" s="12">
        <f t="shared" si="5"/>
        <v>0</v>
      </c>
      <c r="R16" s="5">
        <v>0</v>
      </c>
      <c r="S16" s="5">
        <v>0</v>
      </c>
      <c r="T16" s="5">
        <v>0</v>
      </c>
      <c r="U16" s="15">
        <v>2.7</v>
      </c>
      <c r="V16" s="18">
        <f t="shared" si="6"/>
        <v>0</v>
      </c>
      <c r="W16" s="59">
        <f t="shared" si="7"/>
        <v>0</v>
      </c>
      <c r="X16" s="17">
        <f t="shared" si="8"/>
        <v>0</v>
      </c>
      <c r="Y16" s="18">
        <f t="shared" si="9"/>
        <v>0</v>
      </c>
      <c r="Z16" s="18">
        <f t="shared" si="10"/>
        <v>0</v>
      </c>
      <c r="AA16" s="18">
        <f t="shared" si="11"/>
        <v>0</v>
      </c>
      <c r="AB16" s="18">
        <f t="shared" si="12"/>
        <v>0</v>
      </c>
      <c r="AC16" s="18">
        <f t="shared" si="13"/>
        <v>0</v>
      </c>
      <c r="AD16" s="18">
        <f t="shared" si="14"/>
        <v>0</v>
      </c>
      <c r="AE16" s="18">
        <f t="shared" si="15"/>
        <v>0</v>
      </c>
      <c r="AF16" s="18">
        <f t="shared" si="16"/>
        <v>0</v>
      </c>
      <c r="AG16" s="80">
        <v>3008</v>
      </c>
      <c r="AH16" s="81">
        <f t="shared" si="17"/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 t="shared" si="0"/>
        <v>0</v>
      </c>
      <c r="G17" s="12">
        <f t="shared" si="1"/>
        <v>1200</v>
      </c>
      <c r="H17" s="50">
        <v>1000</v>
      </c>
      <c r="I17" s="50">
        <v>200</v>
      </c>
      <c r="J17" s="50">
        <v>500</v>
      </c>
      <c r="K17" s="16">
        <v>4.2</v>
      </c>
      <c r="L17" s="18">
        <f t="shared" si="2"/>
        <v>2100</v>
      </c>
      <c r="M17" s="19">
        <f t="shared" si="3"/>
        <v>3300</v>
      </c>
      <c r="N17" s="56">
        <v>0</v>
      </c>
      <c r="O17" s="51">
        <v>0</v>
      </c>
      <c r="P17" s="3">
        <f t="shared" si="4"/>
        <v>0</v>
      </c>
      <c r="Q17" s="12">
        <f t="shared" si="5"/>
        <v>0</v>
      </c>
      <c r="R17" s="50">
        <v>0</v>
      </c>
      <c r="S17" s="50">
        <v>0</v>
      </c>
      <c r="T17" s="50">
        <v>0</v>
      </c>
      <c r="U17" s="16">
        <v>4.2</v>
      </c>
      <c r="V17" s="18">
        <f t="shared" si="6"/>
        <v>0</v>
      </c>
      <c r="W17" s="59">
        <f t="shared" si="7"/>
        <v>0</v>
      </c>
      <c r="X17" s="17">
        <f t="shared" si="8"/>
        <v>0</v>
      </c>
      <c r="Y17" s="18">
        <f t="shared" si="9"/>
        <v>0</v>
      </c>
      <c r="Z17" s="18">
        <f t="shared" si="10"/>
        <v>0</v>
      </c>
      <c r="AA17" s="18">
        <f t="shared" si="11"/>
        <v>1200</v>
      </c>
      <c r="AB17" s="18">
        <f t="shared" si="12"/>
        <v>1000</v>
      </c>
      <c r="AC17" s="18">
        <f t="shared" si="13"/>
        <v>200</v>
      </c>
      <c r="AD17" s="18">
        <f t="shared" si="14"/>
        <v>500</v>
      </c>
      <c r="AE17" s="18">
        <f t="shared" si="15"/>
        <v>2100</v>
      </c>
      <c r="AF17" s="18">
        <f t="shared" si="16"/>
        <v>3300</v>
      </c>
      <c r="AG17" s="80">
        <v>5000</v>
      </c>
      <c r="AH17" s="81">
        <f t="shared" si="17"/>
        <v>1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 t="shared" si="0"/>
        <v>0</v>
      </c>
      <c r="G18" s="12">
        <f t="shared" si="1"/>
        <v>0</v>
      </c>
      <c r="H18" s="50">
        <v>0</v>
      </c>
      <c r="I18" s="50">
        <v>0</v>
      </c>
      <c r="J18" s="50">
        <v>0</v>
      </c>
      <c r="K18" s="15">
        <v>2</v>
      </c>
      <c r="L18" s="18">
        <f t="shared" si="2"/>
        <v>0</v>
      </c>
      <c r="M18" s="19">
        <f t="shared" si="3"/>
        <v>0</v>
      </c>
      <c r="N18" s="56">
        <v>0</v>
      </c>
      <c r="O18" s="51">
        <v>0</v>
      </c>
      <c r="P18" s="3">
        <f t="shared" si="4"/>
        <v>0</v>
      </c>
      <c r="Q18" s="12">
        <f t="shared" si="5"/>
        <v>0</v>
      </c>
      <c r="R18" s="50">
        <v>0</v>
      </c>
      <c r="S18" s="50">
        <v>0</v>
      </c>
      <c r="T18" s="50">
        <v>0</v>
      </c>
      <c r="U18" s="15">
        <v>2</v>
      </c>
      <c r="V18" s="18">
        <f t="shared" si="6"/>
        <v>0</v>
      </c>
      <c r="W18" s="59">
        <f t="shared" si="7"/>
        <v>0</v>
      </c>
      <c r="X18" s="17">
        <f t="shared" si="8"/>
        <v>0</v>
      </c>
      <c r="Y18" s="18">
        <f t="shared" si="9"/>
        <v>0</v>
      </c>
      <c r="Z18" s="18">
        <f t="shared" si="10"/>
        <v>0</v>
      </c>
      <c r="AA18" s="18">
        <f t="shared" si="11"/>
        <v>0</v>
      </c>
      <c r="AB18" s="18">
        <f t="shared" si="12"/>
        <v>0</v>
      </c>
      <c r="AC18" s="18">
        <f t="shared" si="13"/>
        <v>0</v>
      </c>
      <c r="AD18" s="18">
        <f t="shared" si="14"/>
        <v>0</v>
      </c>
      <c r="AE18" s="18">
        <f t="shared" si="15"/>
        <v>0</v>
      </c>
      <c r="AF18" s="18">
        <f t="shared" si="16"/>
        <v>0</v>
      </c>
      <c r="AG18" s="80">
        <v>0</v>
      </c>
      <c r="AH18" s="81" t="str">
        <f t="shared" si="17"/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 t="shared" si="0"/>
        <v>0</v>
      </c>
      <c r="G19" s="12">
        <f t="shared" si="1"/>
        <v>100</v>
      </c>
      <c r="H19" s="50">
        <v>50</v>
      </c>
      <c r="I19" s="50">
        <v>50</v>
      </c>
      <c r="J19" s="50">
        <v>50</v>
      </c>
      <c r="K19" s="15">
        <v>2.4</v>
      </c>
      <c r="L19" s="18">
        <f t="shared" si="2"/>
        <v>120</v>
      </c>
      <c r="M19" s="19">
        <f t="shared" si="3"/>
        <v>220</v>
      </c>
      <c r="N19" s="56">
        <v>0</v>
      </c>
      <c r="O19" s="51">
        <v>0</v>
      </c>
      <c r="P19" s="3">
        <f t="shared" si="4"/>
        <v>0</v>
      </c>
      <c r="Q19" s="12">
        <f t="shared" si="5"/>
        <v>0</v>
      </c>
      <c r="R19" s="50">
        <v>0</v>
      </c>
      <c r="S19" s="50">
        <v>0</v>
      </c>
      <c r="T19" s="50">
        <v>0</v>
      </c>
      <c r="U19" s="15">
        <v>2.4</v>
      </c>
      <c r="V19" s="18">
        <f t="shared" si="6"/>
        <v>0</v>
      </c>
      <c r="W19" s="59">
        <f t="shared" si="7"/>
        <v>0</v>
      </c>
      <c r="X19" s="17">
        <f t="shared" si="8"/>
        <v>0</v>
      </c>
      <c r="Y19" s="18">
        <f t="shared" si="9"/>
        <v>0</v>
      </c>
      <c r="Z19" s="18">
        <f t="shared" si="10"/>
        <v>0</v>
      </c>
      <c r="AA19" s="18">
        <f t="shared" si="11"/>
        <v>100</v>
      </c>
      <c r="AB19" s="18">
        <f t="shared" si="12"/>
        <v>50</v>
      </c>
      <c r="AC19" s="18">
        <f t="shared" si="13"/>
        <v>50</v>
      </c>
      <c r="AD19" s="18">
        <f t="shared" si="14"/>
        <v>50</v>
      </c>
      <c r="AE19" s="18">
        <f t="shared" si="15"/>
        <v>120</v>
      </c>
      <c r="AF19" s="18">
        <f t="shared" si="16"/>
        <v>220</v>
      </c>
      <c r="AG19" s="80">
        <v>3439</v>
      </c>
      <c r="AH19" s="81">
        <f t="shared" si="17"/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 t="shared" si="0"/>
        <v>0</v>
      </c>
      <c r="G20" s="12">
        <f t="shared" si="1"/>
        <v>0</v>
      </c>
      <c r="H20" s="50">
        <v>0</v>
      </c>
      <c r="I20" s="50">
        <v>0</v>
      </c>
      <c r="J20" s="50">
        <v>0</v>
      </c>
      <c r="K20" s="15">
        <v>3.1</v>
      </c>
      <c r="L20" s="18">
        <f t="shared" si="2"/>
        <v>0</v>
      </c>
      <c r="M20" s="19">
        <f t="shared" si="3"/>
        <v>0</v>
      </c>
      <c r="N20" s="57">
        <v>0</v>
      </c>
      <c r="O20" s="5">
        <v>0</v>
      </c>
      <c r="P20" s="49">
        <f t="shared" si="4"/>
        <v>0</v>
      </c>
      <c r="Q20" s="12">
        <f t="shared" si="5"/>
        <v>0</v>
      </c>
      <c r="R20" s="5">
        <v>0</v>
      </c>
      <c r="S20" s="5">
        <v>0</v>
      </c>
      <c r="T20" s="5">
        <v>0</v>
      </c>
      <c r="U20" s="15">
        <v>3.1</v>
      </c>
      <c r="V20" s="18">
        <f t="shared" si="6"/>
        <v>0</v>
      </c>
      <c r="W20" s="59">
        <f t="shared" si="7"/>
        <v>0</v>
      </c>
      <c r="X20" s="17">
        <f t="shared" si="8"/>
        <v>0</v>
      </c>
      <c r="Y20" s="18">
        <f t="shared" si="9"/>
        <v>0</v>
      </c>
      <c r="Z20" s="18">
        <f t="shared" si="10"/>
        <v>0</v>
      </c>
      <c r="AA20" s="18">
        <f t="shared" si="11"/>
        <v>0</v>
      </c>
      <c r="AB20" s="18">
        <f t="shared" si="12"/>
        <v>0</v>
      </c>
      <c r="AC20" s="18">
        <f t="shared" si="13"/>
        <v>0</v>
      </c>
      <c r="AD20" s="18">
        <f t="shared" si="14"/>
        <v>0</v>
      </c>
      <c r="AE20" s="18">
        <f t="shared" si="15"/>
        <v>0</v>
      </c>
      <c r="AF20" s="18">
        <f t="shared" si="16"/>
        <v>0</v>
      </c>
      <c r="AG20" s="80">
        <v>4470</v>
      </c>
      <c r="AH20" s="81">
        <f t="shared" si="17"/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 t="shared" si="0"/>
        <v>0</v>
      </c>
      <c r="G21" s="124">
        <f t="shared" si="1"/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 t="shared" si="2"/>
        <v>0</v>
      </c>
      <c r="M21" s="128">
        <f t="shared" si="3"/>
        <v>0</v>
      </c>
      <c r="N21" s="134">
        <v>0</v>
      </c>
      <c r="O21" s="123">
        <v>0</v>
      </c>
      <c r="P21" s="130">
        <f t="shared" si="4"/>
        <v>0</v>
      </c>
      <c r="Q21" s="124">
        <f t="shared" si="5"/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 t="shared" si="6"/>
        <v>0</v>
      </c>
      <c r="W21" s="135">
        <f t="shared" si="7"/>
        <v>0</v>
      </c>
      <c r="X21" s="126">
        <f t="shared" si="8"/>
        <v>0</v>
      </c>
      <c r="Y21" s="127">
        <f t="shared" si="9"/>
        <v>0</v>
      </c>
      <c r="Z21" s="127">
        <f t="shared" si="10"/>
        <v>0</v>
      </c>
      <c r="AA21" s="127">
        <f t="shared" si="11"/>
        <v>0</v>
      </c>
      <c r="AB21" s="127">
        <f t="shared" si="12"/>
        <v>0</v>
      </c>
      <c r="AC21" s="127">
        <f t="shared" si="13"/>
        <v>0</v>
      </c>
      <c r="AD21" s="127">
        <f t="shared" si="14"/>
        <v>0</v>
      </c>
      <c r="AE21" s="127">
        <f t="shared" si="15"/>
        <v>0</v>
      </c>
      <c r="AF21" s="127">
        <f t="shared" si="16"/>
        <v>0</v>
      </c>
      <c r="AG21" s="137">
        <v>4470</v>
      </c>
      <c r="AH21" s="138">
        <f t="shared" si="17"/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 t="shared" si="0"/>
        <v>0</v>
      </c>
      <c r="G22" s="12">
        <f t="shared" si="1"/>
        <v>0</v>
      </c>
      <c r="H22" s="50">
        <v>0</v>
      </c>
      <c r="I22" s="50">
        <v>0</v>
      </c>
      <c r="J22" s="50">
        <v>0</v>
      </c>
      <c r="K22" s="15">
        <v>3.1</v>
      </c>
      <c r="L22" s="18">
        <f t="shared" si="2"/>
        <v>0</v>
      </c>
      <c r="M22" s="19">
        <f t="shared" si="3"/>
        <v>0</v>
      </c>
      <c r="N22" s="57">
        <v>0</v>
      </c>
      <c r="O22" s="5">
        <v>0</v>
      </c>
      <c r="P22" s="49">
        <f t="shared" si="4"/>
        <v>0</v>
      </c>
      <c r="Q22" s="12">
        <f t="shared" si="5"/>
        <v>0</v>
      </c>
      <c r="R22" s="49">
        <v>0</v>
      </c>
      <c r="S22" s="49">
        <v>0</v>
      </c>
      <c r="T22" s="49">
        <v>0</v>
      </c>
      <c r="U22" s="15">
        <v>3.1</v>
      </c>
      <c r="V22" s="18">
        <f t="shared" si="6"/>
        <v>0</v>
      </c>
      <c r="W22" s="59">
        <f t="shared" si="7"/>
        <v>0</v>
      </c>
      <c r="X22" s="17">
        <f t="shared" si="8"/>
        <v>0</v>
      </c>
      <c r="Y22" s="18">
        <f t="shared" si="9"/>
        <v>0</v>
      </c>
      <c r="Z22" s="18">
        <f t="shared" si="10"/>
        <v>0</v>
      </c>
      <c r="AA22" s="18">
        <f t="shared" si="11"/>
        <v>0</v>
      </c>
      <c r="AB22" s="18">
        <f t="shared" si="12"/>
        <v>0</v>
      </c>
      <c r="AC22" s="18">
        <f t="shared" si="13"/>
        <v>0</v>
      </c>
      <c r="AD22" s="18">
        <f t="shared" si="14"/>
        <v>0</v>
      </c>
      <c r="AE22" s="18">
        <f t="shared" si="15"/>
        <v>0</v>
      </c>
      <c r="AF22" s="18">
        <f t="shared" si="16"/>
        <v>0</v>
      </c>
      <c r="AG22" s="80">
        <v>4470</v>
      </c>
      <c r="AH22" s="81">
        <f t="shared" si="17"/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 t="shared" si="0"/>
        <v>0</v>
      </c>
      <c r="G23" s="12">
        <f t="shared" si="1"/>
        <v>100</v>
      </c>
      <c r="H23" s="50">
        <v>50</v>
      </c>
      <c r="I23" s="50">
        <v>50</v>
      </c>
      <c r="J23" s="50">
        <v>50</v>
      </c>
      <c r="K23" s="15">
        <v>3.1</v>
      </c>
      <c r="L23" s="18">
        <f t="shared" si="2"/>
        <v>155</v>
      </c>
      <c r="M23" s="19">
        <f t="shared" si="3"/>
        <v>255</v>
      </c>
      <c r="N23" s="57">
        <v>0</v>
      </c>
      <c r="O23" s="5">
        <v>0</v>
      </c>
      <c r="P23" s="49">
        <f t="shared" si="4"/>
        <v>0</v>
      </c>
      <c r="Q23" s="12">
        <f t="shared" si="5"/>
        <v>0</v>
      </c>
      <c r="R23" s="49">
        <v>0</v>
      </c>
      <c r="S23" s="49">
        <v>0</v>
      </c>
      <c r="T23" s="49">
        <v>0</v>
      </c>
      <c r="U23" s="15">
        <v>3.1</v>
      </c>
      <c r="V23" s="18">
        <f t="shared" si="6"/>
        <v>0</v>
      </c>
      <c r="W23" s="59">
        <f t="shared" si="7"/>
        <v>0</v>
      </c>
      <c r="X23" s="17">
        <f t="shared" si="8"/>
        <v>0</v>
      </c>
      <c r="Y23" s="18">
        <f t="shared" si="9"/>
        <v>0</v>
      </c>
      <c r="Z23" s="18">
        <f t="shared" si="10"/>
        <v>0</v>
      </c>
      <c r="AA23" s="18">
        <f t="shared" si="11"/>
        <v>100</v>
      </c>
      <c r="AB23" s="18">
        <f t="shared" si="12"/>
        <v>50</v>
      </c>
      <c r="AC23" s="18">
        <f t="shared" si="13"/>
        <v>50</v>
      </c>
      <c r="AD23" s="18">
        <f t="shared" si="14"/>
        <v>50</v>
      </c>
      <c r="AE23" s="18">
        <f t="shared" si="15"/>
        <v>155</v>
      </c>
      <c r="AF23" s="18">
        <f t="shared" si="16"/>
        <v>255</v>
      </c>
      <c r="AG23" s="80">
        <v>4470</v>
      </c>
      <c r="AH23" s="81">
        <f t="shared" si="17"/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 t="shared" si="0"/>
        <v>0</v>
      </c>
      <c r="G24" s="12">
        <f t="shared" si="1"/>
        <v>0</v>
      </c>
      <c r="H24" s="5">
        <v>0</v>
      </c>
      <c r="I24" s="5">
        <v>0</v>
      </c>
      <c r="J24" s="5">
        <v>0</v>
      </c>
      <c r="K24" s="15">
        <v>3.1</v>
      </c>
      <c r="L24" s="18">
        <f t="shared" si="2"/>
        <v>0</v>
      </c>
      <c r="M24" s="19">
        <f t="shared" si="3"/>
        <v>0</v>
      </c>
      <c r="N24" s="56">
        <v>0</v>
      </c>
      <c r="O24" s="51">
        <v>0</v>
      </c>
      <c r="P24" s="3">
        <f t="shared" si="4"/>
        <v>0</v>
      </c>
      <c r="Q24" s="12">
        <f t="shared" si="5"/>
        <v>0</v>
      </c>
      <c r="R24" s="50">
        <v>0</v>
      </c>
      <c r="S24" s="50">
        <v>0</v>
      </c>
      <c r="T24" s="50">
        <v>0</v>
      </c>
      <c r="U24" s="15">
        <v>3.1</v>
      </c>
      <c r="V24" s="18">
        <f t="shared" si="6"/>
        <v>0</v>
      </c>
      <c r="W24" s="59">
        <f t="shared" si="7"/>
        <v>0</v>
      </c>
      <c r="X24" s="17">
        <f t="shared" si="8"/>
        <v>0</v>
      </c>
      <c r="Y24" s="18">
        <f t="shared" si="9"/>
        <v>0</v>
      </c>
      <c r="Z24" s="18">
        <f t="shared" si="10"/>
        <v>0</v>
      </c>
      <c r="AA24" s="18">
        <f t="shared" si="11"/>
        <v>0</v>
      </c>
      <c r="AB24" s="18">
        <f t="shared" si="12"/>
        <v>0</v>
      </c>
      <c r="AC24" s="18">
        <f t="shared" si="13"/>
        <v>0</v>
      </c>
      <c r="AD24" s="18">
        <f t="shared" si="14"/>
        <v>0</v>
      </c>
      <c r="AE24" s="18">
        <f t="shared" si="15"/>
        <v>0</v>
      </c>
      <c r="AF24" s="18">
        <f t="shared" si="16"/>
        <v>0</v>
      </c>
      <c r="AG24" s="80">
        <v>4470</v>
      </c>
      <c r="AH24" s="81">
        <f t="shared" si="17"/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 t="shared" si="0"/>
        <v>0</v>
      </c>
      <c r="G25" s="12">
        <f t="shared" si="1"/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 t="shared" si="2"/>
        <v>0</v>
      </c>
      <c r="M25" s="19">
        <f t="shared" si="3"/>
        <v>0</v>
      </c>
      <c r="N25" s="56">
        <v>0</v>
      </c>
      <c r="O25" s="51">
        <v>0</v>
      </c>
      <c r="P25" s="3">
        <f t="shared" si="4"/>
        <v>0</v>
      </c>
      <c r="Q25" s="12">
        <f t="shared" si="5"/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 t="shared" si="6"/>
        <v>0</v>
      </c>
      <c r="W25" s="59">
        <f t="shared" si="7"/>
        <v>0</v>
      </c>
      <c r="X25" s="17">
        <f t="shared" si="8"/>
        <v>0</v>
      </c>
      <c r="Y25" s="18">
        <f t="shared" si="9"/>
        <v>0</v>
      </c>
      <c r="Z25" s="18">
        <f t="shared" si="10"/>
        <v>0</v>
      </c>
      <c r="AA25" s="18">
        <f t="shared" si="11"/>
        <v>0</v>
      </c>
      <c r="AB25" s="18">
        <f t="shared" si="12"/>
        <v>0</v>
      </c>
      <c r="AC25" s="18">
        <f t="shared" si="13"/>
        <v>0</v>
      </c>
      <c r="AD25" s="18">
        <f t="shared" si="14"/>
        <v>0</v>
      </c>
      <c r="AE25" s="18">
        <f t="shared" si="15"/>
        <v>0</v>
      </c>
      <c r="AF25" s="18">
        <f t="shared" si="16"/>
        <v>0</v>
      </c>
      <c r="AG25" s="80">
        <v>2200</v>
      </c>
      <c r="AH25" s="81">
        <f t="shared" si="17"/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 t="shared" si="0"/>
        <v>0</v>
      </c>
      <c r="G26" s="12">
        <f t="shared" si="1"/>
        <v>1700</v>
      </c>
      <c r="H26" s="50">
        <v>200</v>
      </c>
      <c r="I26" s="50">
        <v>1500</v>
      </c>
      <c r="J26" s="50">
        <v>1500</v>
      </c>
      <c r="K26" s="15">
        <v>2.9</v>
      </c>
      <c r="L26" s="18">
        <f t="shared" si="2"/>
        <v>4350</v>
      </c>
      <c r="M26" s="19">
        <f t="shared" si="3"/>
        <v>6050</v>
      </c>
      <c r="N26" s="56">
        <v>0</v>
      </c>
      <c r="O26" s="51">
        <v>0</v>
      </c>
      <c r="P26" s="3">
        <f t="shared" si="4"/>
        <v>0</v>
      </c>
      <c r="Q26" s="12">
        <f t="shared" si="5"/>
        <v>2900</v>
      </c>
      <c r="R26" s="50">
        <v>2100</v>
      </c>
      <c r="S26" s="50">
        <v>800</v>
      </c>
      <c r="T26" s="50">
        <v>1000</v>
      </c>
      <c r="U26" s="15">
        <v>2.9</v>
      </c>
      <c r="V26" s="18">
        <f t="shared" si="6"/>
        <v>2900</v>
      </c>
      <c r="W26" s="59">
        <f t="shared" si="7"/>
        <v>5800</v>
      </c>
      <c r="X26" s="17">
        <f t="shared" si="8"/>
        <v>0</v>
      </c>
      <c r="Y26" s="18">
        <f t="shared" si="9"/>
        <v>0</v>
      </c>
      <c r="Z26" s="18">
        <f t="shared" si="10"/>
        <v>0</v>
      </c>
      <c r="AA26" s="18">
        <f t="shared" si="11"/>
        <v>4600</v>
      </c>
      <c r="AB26" s="18">
        <f t="shared" si="12"/>
        <v>2300</v>
      </c>
      <c r="AC26" s="18">
        <f t="shared" si="13"/>
        <v>2300</v>
      </c>
      <c r="AD26" s="18">
        <f t="shared" si="14"/>
        <v>2500</v>
      </c>
      <c r="AE26" s="18">
        <f t="shared" si="15"/>
        <v>7250</v>
      </c>
      <c r="AF26" s="18">
        <f t="shared" si="16"/>
        <v>11850</v>
      </c>
      <c r="AG26" s="80">
        <v>4600</v>
      </c>
      <c r="AH26" s="81">
        <f t="shared" si="17"/>
        <v>3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 t="shared" si="0"/>
        <v>0</v>
      </c>
      <c r="G27" s="12">
        <f t="shared" si="1"/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 t="shared" si="2"/>
        <v>0</v>
      </c>
      <c r="M27" s="19">
        <f t="shared" si="3"/>
        <v>0</v>
      </c>
      <c r="N27" s="56">
        <v>0</v>
      </c>
      <c r="O27" s="51">
        <v>0</v>
      </c>
      <c r="P27" s="3">
        <f t="shared" si="4"/>
        <v>0</v>
      </c>
      <c r="Q27" s="12">
        <f t="shared" si="5"/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 t="shared" si="6"/>
        <v>0</v>
      </c>
      <c r="W27" s="59">
        <f t="shared" si="7"/>
        <v>0</v>
      </c>
      <c r="X27" s="17">
        <f t="shared" si="8"/>
        <v>0</v>
      </c>
      <c r="Y27" s="18">
        <f t="shared" si="9"/>
        <v>0</v>
      </c>
      <c r="Z27" s="18">
        <f t="shared" si="10"/>
        <v>0</v>
      </c>
      <c r="AA27" s="18">
        <f t="shared" si="11"/>
        <v>0</v>
      </c>
      <c r="AB27" s="18">
        <f t="shared" si="12"/>
        <v>0</v>
      </c>
      <c r="AC27" s="18">
        <f t="shared" si="13"/>
        <v>0</v>
      </c>
      <c r="AD27" s="18">
        <f t="shared" si="14"/>
        <v>0</v>
      </c>
      <c r="AE27" s="18">
        <f t="shared" si="15"/>
        <v>0</v>
      </c>
      <c r="AF27" s="18">
        <f t="shared" si="16"/>
        <v>0</v>
      </c>
      <c r="AG27" s="80">
        <v>2100</v>
      </c>
      <c r="AH27" s="81">
        <f t="shared" si="17"/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 t="shared" si="0"/>
        <v>0</v>
      </c>
      <c r="G28" s="12">
        <f t="shared" si="1"/>
        <v>0</v>
      </c>
      <c r="H28" s="50">
        <v>0</v>
      </c>
      <c r="I28" s="50">
        <v>0</v>
      </c>
      <c r="J28" s="50">
        <v>0</v>
      </c>
      <c r="K28" s="15">
        <v>2</v>
      </c>
      <c r="L28" s="18">
        <f t="shared" si="2"/>
        <v>0</v>
      </c>
      <c r="M28" s="19">
        <f t="shared" si="3"/>
        <v>0</v>
      </c>
      <c r="N28" s="56">
        <v>0</v>
      </c>
      <c r="O28" s="51">
        <v>0</v>
      </c>
      <c r="P28" s="3">
        <f t="shared" si="4"/>
        <v>0</v>
      </c>
      <c r="Q28" s="12">
        <f t="shared" si="5"/>
        <v>0</v>
      </c>
      <c r="R28" s="50">
        <v>0</v>
      </c>
      <c r="S28" s="50">
        <v>0</v>
      </c>
      <c r="T28" s="50">
        <v>0</v>
      </c>
      <c r="U28" s="15">
        <v>2</v>
      </c>
      <c r="V28" s="18">
        <f t="shared" si="6"/>
        <v>0</v>
      </c>
      <c r="W28" s="59">
        <f t="shared" si="7"/>
        <v>0</v>
      </c>
      <c r="X28" s="17">
        <f t="shared" si="8"/>
        <v>0</v>
      </c>
      <c r="Y28" s="18">
        <f t="shared" si="9"/>
        <v>0</v>
      </c>
      <c r="Z28" s="18">
        <f t="shared" si="10"/>
        <v>0</v>
      </c>
      <c r="AA28" s="18">
        <f t="shared" si="11"/>
        <v>0</v>
      </c>
      <c r="AB28" s="18">
        <f t="shared" si="12"/>
        <v>0</v>
      </c>
      <c r="AC28" s="18">
        <f t="shared" si="13"/>
        <v>0</v>
      </c>
      <c r="AD28" s="18">
        <f t="shared" si="14"/>
        <v>0</v>
      </c>
      <c r="AE28" s="18">
        <f t="shared" si="15"/>
        <v>0</v>
      </c>
      <c r="AF28" s="18">
        <f t="shared" si="16"/>
        <v>0</v>
      </c>
      <c r="AG28" s="80">
        <v>2231</v>
      </c>
      <c r="AH28" s="81">
        <f t="shared" si="17"/>
        <v>0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 t="shared" si="0"/>
        <v>0</v>
      </c>
      <c r="G29" s="12">
        <f t="shared" si="1"/>
        <v>600</v>
      </c>
      <c r="H29" s="50">
        <v>50</v>
      </c>
      <c r="I29" s="50">
        <v>550</v>
      </c>
      <c r="J29" s="50">
        <v>700</v>
      </c>
      <c r="K29" s="15">
        <v>2.5</v>
      </c>
      <c r="L29" s="18">
        <f t="shared" si="2"/>
        <v>1750</v>
      </c>
      <c r="M29" s="19">
        <f t="shared" si="3"/>
        <v>2350</v>
      </c>
      <c r="N29" s="57">
        <v>0</v>
      </c>
      <c r="O29" s="5">
        <v>0</v>
      </c>
      <c r="P29" s="49">
        <f t="shared" si="4"/>
        <v>0</v>
      </c>
      <c r="Q29" s="12">
        <f t="shared" si="5"/>
        <v>0</v>
      </c>
      <c r="R29" s="5">
        <v>0</v>
      </c>
      <c r="S29" s="5">
        <v>0</v>
      </c>
      <c r="T29" s="5">
        <v>0</v>
      </c>
      <c r="U29" s="15">
        <v>2.5</v>
      </c>
      <c r="V29" s="18">
        <f t="shared" si="6"/>
        <v>0</v>
      </c>
      <c r="W29" s="59">
        <f t="shared" si="7"/>
        <v>0</v>
      </c>
      <c r="X29" s="17">
        <f t="shared" si="8"/>
        <v>0</v>
      </c>
      <c r="Y29" s="18">
        <f t="shared" si="9"/>
        <v>0</v>
      </c>
      <c r="Z29" s="18">
        <f t="shared" si="10"/>
        <v>0</v>
      </c>
      <c r="AA29" s="18">
        <f t="shared" si="11"/>
        <v>600</v>
      </c>
      <c r="AB29" s="18">
        <f t="shared" si="12"/>
        <v>50</v>
      </c>
      <c r="AC29" s="18">
        <f t="shared" si="13"/>
        <v>550</v>
      </c>
      <c r="AD29" s="18">
        <f t="shared" si="14"/>
        <v>700</v>
      </c>
      <c r="AE29" s="18">
        <f t="shared" si="15"/>
        <v>1750</v>
      </c>
      <c r="AF29" s="18">
        <f t="shared" si="16"/>
        <v>2350</v>
      </c>
      <c r="AG29" s="80">
        <v>3750</v>
      </c>
      <c r="AH29" s="81">
        <f t="shared" si="17"/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 t="shared" si="0"/>
        <v>0</v>
      </c>
      <c r="G30" s="12">
        <f t="shared" si="1"/>
        <v>0</v>
      </c>
      <c r="H30" s="5">
        <v>0</v>
      </c>
      <c r="I30" s="5">
        <v>0</v>
      </c>
      <c r="J30" s="5">
        <v>0</v>
      </c>
      <c r="K30" s="15">
        <v>2.5</v>
      </c>
      <c r="L30" s="18">
        <f t="shared" si="2"/>
        <v>0</v>
      </c>
      <c r="M30" s="19">
        <f t="shared" si="3"/>
        <v>0</v>
      </c>
      <c r="N30" s="56">
        <v>0</v>
      </c>
      <c r="O30" s="51">
        <v>0</v>
      </c>
      <c r="P30" s="3">
        <f t="shared" si="4"/>
        <v>0</v>
      </c>
      <c r="Q30" s="12">
        <f t="shared" si="5"/>
        <v>0</v>
      </c>
      <c r="R30" s="50">
        <v>0</v>
      </c>
      <c r="S30" s="50">
        <v>0</v>
      </c>
      <c r="T30" s="50">
        <v>0</v>
      </c>
      <c r="U30" s="15">
        <v>2.5</v>
      </c>
      <c r="V30" s="18">
        <f t="shared" si="6"/>
        <v>0</v>
      </c>
      <c r="W30" s="59">
        <f t="shared" si="7"/>
        <v>0</v>
      </c>
      <c r="X30" s="17">
        <f t="shared" si="8"/>
        <v>0</v>
      </c>
      <c r="Y30" s="18">
        <f t="shared" si="9"/>
        <v>0</v>
      </c>
      <c r="Z30" s="18">
        <f t="shared" si="10"/>
        <v>0</v>
      </c>
      <c r="AA30" s="18">
        <f t="shared" si="11"/>
        <v>0</v>
      </c>
      <c r="AB30" s="18">
        <f t="shared" si="12"/>
        <v>0</v>
      </c>
      <c r="AC30" s="18">
        <f t="shared" si="13"/>
        <v>0</v>
      </c>
      <c r="AD30" s="18">
        <f t="shared" si="14"/>
        <v>0</v>
      </c>
      <c r="AE30" s="18">
        <f t="shared" si="15"/>
        <v>0</v>
      </c>
      <c r="AF30" s="18">
        <f t="shared" si="16"/>
        <v>0</v>
      </c>
      <c r="AG30" s="80">
        <v>3750</v>
      </c>
      <c r="AH30" s="81">
        <f t="shared" si="17"/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 t="shared" si="0"/>
        <v>0</v>
      </c>
      <c r="G31" s="12">
        <f t="shared" si="1"/>
        <v>800</v>
      </c>
      <c r="H31" s="50">
        <v>400</v>
      </c>
      <c r="I31" s="50">
        <v>400</v>
      </c>
      <c r="J31" s="50">
        <v>1300</v>
      </c>
      <c r="K31" s="16">
        <v>4.0999999999999996</v>
      </c>
      <c r="L31" s="18">
        <f t="shared" si="2"/>
        <v>5330</v>
      </c>
      <c r="M31" s="19">
        <f t="shared" si="3"/>
        <v>6130</v>
      </c>
      <c r="N31" s="56">
        <v>0</v>
      </c>
      <c r="O31" s="51">
        <v>0</v>
      </c>
      <c r="P31" s="3">
        <f t="shared" si="4"/>
        <v>0</v>
      </c>
      <c r="Q31" s="12">
        <f t="shared" si="5"/>
        <v>2200</v>
      </c>
      <c r="R31" s="50">
        <v>1500</v>
      </c>
      <c r="S31" s="50">
        <v>700</v>
      </c>
      <c r="T31" s="50">
        <v>500</v>
      </c>
      <c r="U31" s="16">
        <v>4.0999999999999996</v>
      </c>
      <c r="V31" s="18">
        <f t="shared" si="6"/>
        <v>2050</v>
      </c>
      <c r="W31" s="59">
        <f t="shared" si="7"/>
        <v>4250</v>
      </c>
      <c r="X31" s="17">
        <f t="shared" si="8"/>
        <v>0</v>
      </c>
      <c r="Y31" s="18">
        <f t="shared" si="9"/>
        <v>0</v>
      </c>
      <c r="Z31" s="18">
        <f t="shared" si="10"/>
        <v>0</v>
      </c>
      <c r="AA31" s="18">
        <f t="shared" si="11"/>
        <v>3000</v>
      </c>
      <c r="AB31" s="18">
        <f t="shared" si="12"/>
        <v>1900</v>
      </c>
      <c r="AC31" s="18">
        <f t="shared" si="13"/>
        <v>1100</v>
      </c>
      <c r="AD31" s="18">
        <f t="shared" si="14"/>
        <v>1800</v>
      </c>
      <c r="AE31" s="18">
        <f t="shared" si="15"/>
        <v>7380</v>
      </c>
      <c r="AF31" s="18">
        <f t="shared" si="16"/>
        <v>10380</v>
      </c>
      <c r="AG31" s="80">
        <v>4910</v>
      </c>
      <c r="AH31" s="81">
        <f t="shared" si="17"/>
        <v>2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 t="shared" si="0"/>
        <v>0</v>
      </c>
      <c r="G32" s="12">
        <f t="shared" si="1"/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 t="shared" si="2"/>
        <v>0</v>
      </c>
      <c r="M32" s="19">
        <f t="shared" si="3"/>
        <v>0</v>
      </c>
      <c r="N32" s="56">
        <v>0</v>
      </c>
      <c r="O32" s="51">
        <v>0</v>
      </c>
      <c r="P32" s="3">
        <f t="shared" si="4"/>
        <v>0</v>
      </c>
      <c r="Q32" s="12">
        <f t="shared" si="5"/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 t="shared" si="6"/>
        <v>0</v>
      </c>
      <c r="W32" s="59">
        <f t="shared" si="7"/>
        <v>0</v>
      </c>
      <c r="X32" s="17">
        <f t="shared" si="8"/>
        <v>0</v>
      </c>
      <c r="Y32" s="18">
        <f t="shared" si="9"/>
        <v>0</v>
      </c>
      <c r="Z32" s="18">
        <f t="shared" si="10"/>
        <v>0</v>
      </c>
      <c r="AA32" s="18">
        <f t="shared" si="11"/>
        <v>0</v>
      </c>
      <c r="AB32" s="18">
        <f t="shared" si="12"/>
        <v>0</v>
      </c>
      <c r="AC32" s="18">
        <f t="shared" si="13"/>
        <v>0</v>
      </c>
      <c r="AD32" s="18">
        <f t="shared" si="14"/>
        <v>0</v>
      </c>
      <c r="AE32" s="18">
        <f t="shared" si="15"/>
        <v>0</v>
      </c>
      <c r="AF32" s="18">
        <f t="shared" si="16"/>
        <v>0</v>
      </c>
      <c r="AG32" s="80">
        <v>4910</v>
      </c>
      <c r="AH32" s="81">
        <f t="shared" si="17"/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 t="shared" si="0"/>
        <v>0</v>
      </c>
      <c r="G33" s="12">
        <f t="shared" si="1"/>
        <v>1300</v>
      </c>
      <c r="H33" s="50">
        <v>500</v>
      </c>
      <c r="I33" s="50">
        <v>800</v>
      </c>
      <c r="J33" s="50">
        <v>1650</v>
      </c>
      <c r="K33" s="16">
        <v>3.8</v>
      </c>
      <c r="L33" s="18">
        <f t="shared" si="2"/>
        <v>6270</v>
      </c>
      <c r="M33" s="19">
        <f t="shared" si="3"/>
        <v>7570</v>
      </c>
      <c r="N33" s="56">
        <v>0</v>
      </c>
      <c r="O33" s="51">
        <v>0</v>
      </c>
      <c r="P33" s="3">
        <f t="shared" si="4"/>
        <v>0</v>
      </c>
      <c r="Q33" s="12">
        <f t="shared" si="5"/>
        <v>2500</v>
      </c>
      <c r="R33" s="50">
        <v>1500</v>
      </c>
      <c r="S33" s="50">
        <v>1000</v>
      </c>
      <c r="T33" s="50">
        <v>300</v>
      </c>
      <c r="U33" s="16">
        <v>3.8</v>
      </c>
      <c r="V33" s="18">
        <f t="shared" si="6"/>
        <v>1140</v>
      </c>
      <c r="W33" s="59">
        <f t="shared" si="7"/>
        <v>3640</v>
      </c>
      <c r="X33" s="17">
        <f t="shared" si="8"/>
        <v>0</v>
      </c>
      <c r="Y33" s="18">
        <f t="shared" si="9"/>
        <v>0</v>
      </c>
      <c r="Z33" s="18">
        <f t="shared" si="10"/>
        <v>0</v>
      </c>
      <c r="AA33" s="18">
        <f t="shared" si="11"/>
        <v>3800</v>
      </c>
      <c r="AB33" s="18">
        <f t="shared" si="12"/>
        <v>2000</v>
      </c>
      <c r="AC33" s="18">
        <f t="shared" si="13"/>
        <v>1800</v>
      </c>
      <c r="AD33" s="18">
        <f t="shared" si="14"/>
        <v>1950</v>
      </c>
      <c r="AE33" s="18">
        <f t="shared" si="15"/>
        <v>7410</v>
      </c>
      <c r="AF33" s="18">
        <f t="shared" si="16"/>
        <v>11210</v>
      </c>
      <c r="AG33" s="80">
        <v>4870</v>
      </c>
      <c r="AH33" s="81">
        <f t="shared" si="17"/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 t="shared" si="0"/>
        <v>0</v>
      </c>
      <c r="G34" s="12">
        <f t="shared" si="1"/>
        <v>0</v>
      </c>
      <c r="H34" s="5">
        <v>0</v>
      </c>
      <c r="I34" s="5">
        <v>0</v>
      </c>
      <c r="J34" s="5">
        <v>0</v>
      </c>
      <c r="K34" s="15">
        <v>2.8</v>
      </c>
      <c r="L34" s="18">
        <f t="shared" si="2"/>
        <v>0</v>
      </c>
      <c r="M34" s="19">
        <f t="shared" si="3"/>
        <v>0</v>
      </c>
      <c r="N34" s="56">
        <v>0</v>
      </c>
      <c r="O34" s="51">
        <v>0</v>
      </c>
      <c r="P34" s="3">
        <f t="shared" si="4"/>
        <v>0</v>
      </c>
      <c r="Q34" s="12">
        <f t="shared" si="5"/>
        <v>18539</v>
      </c>
      <c r="R34" s="50">
        <v>15039</v>
      </c>
      <c r="S34" s="68">
        <v>3500</v>
      </c>
      <c r="T34" s="68">
        <v>4000</v>
      </c>
      <c r="U34" s="15">
        <v>2.8</v>
      </c>
      <c r="V34" s="18">
        <f t="shared" si="6"/>
        <v>11200</v>
      </c>
      <c r="W34" s="59">
        <f t="shared" si="7"/>
        <v>29739</v>
      </c>
      <c r="X34" s="17">
        <f t="shared" si="8"/>
        <v>0</v>
      </c>
      <c r="Y34" s="18">
        <f t="shared" si="9"/>
        <v>0</v>
      </c>
      <c r="Z34" s="18">
        <f t="shared" si="10"/>
        <v>0</v>
      </c>
      <c r="AA34" s="18">
        <f t="shared" si="11"/>
        <v>18539</v>
      </c>
      <c r="AB34" s="18">
        <f t="shared" si="12"/>
        <v>15039</v>
      </c>
      <c r="AC34" s="18">
        <f t="shared" si="13"/>
        <v>3500</v>
      </c>
      <c r="AD34" s="18">
        <f t="shared" si="14"/>
        <v>4000</v>
      </c>
      <c r="AE34" s="18">
        <f t="shared" si="15"/>
        <v>11200</v>
      </c>
      <c r="AF34" s="18">
        <f t="shared" si="16"/>
        <v>29739</v>
      </c>
      <c r="AG34" s="80">
        <v>3200</v>
      </c>
      <c r="AH34" s="81">
        <f t="shared" si="17"/>
        <v>9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 t="shared" si="0"/>
        <v>0</v>
      </c>
      <c r="G35" s="12">
        <f t="shared" si="1"/>
        <v>0</v>
      </c>
      <c r="H35" s="50">
        <v>0</v>
      </c>
      <c r="I35" s="50">
        <v>0</v>
      </c>
      <c r="J35" s="50">
        <v>0</v>
      </c>
      <c r="K35" s="15">
        <v>2.5</v>
      </c>
      <c r="L35" s="18">
        <f t="shared" si="2"/>
        <v>0</v>
      </c>
      <c r="M35" s="19">
        <f t="shared" si="3"/>
        <v>0</v>
      </c>
      <c r="N35" s="56">
        <v>0</v>
      </c>
      <c r="O35" s="51">
        <v>0</v>
      </c>
      <c r="P35" s="3">
        <f t="shared" si="4"/>
        <v>0</v>
      </c>
      <c r="Q35" s="12">
        <f t="shared" si="5"/>
        <v>0</v>
      </c>
      <c r="R35" s="50">
        <v>0</v>
      </c>
      <c r="S35" s="50">
        <v>0</v>
      </c>
      <c r="T35" s="50">
        <v>0</v>
      </c>
      <c r="U35" s="15">
        <v>2.5</v>
      </c>
      <c r="V35" s="18">
        <f t="shared" si="6"/>
        <v>0</v>
      </c>
      <c r="W35" s="59">
        <f t="shared" si="7"/>
        <v>0</v>
      </c>
      <c r="X35" s="17">
        <f t="shared" si="8"/>
        <v>0</v>
      </c>
      <c r="Y35" s="18">
        <f t="shared" si="9"/>
        <v>0</v>
      </c>
      <c r="Z35" s="18">
        <f t="shared" si="10"/>
        <v>0</v>
      </c>
      <c r="AA35" s="18">
        <f t="shared" si="11"/>
        <v>0</v>
      </c>
      <c r="AB35" s="18">
        <f t="shared" si="12"/>
        <v>0</v>
      </c>
      <c r="AC35" s="18">
        <f t="shared" si="13"/>
        <v>0</v>
      </c>
      <c r="AD35" s="18">
        <f t="shared" si="14"/>
        <v>0</v>
      </c>
      <c r="AE35" s="18">
        <f t="shared" si="15"/>
        <v>0</v>
      </c>
      <c r="AF35" s="18">
        <f t="shared" si="16"/>
        <v>0</v>
      </c>
      <c r="AG35" s="80">
        <v>2724</v>
      </c>
      <c r="AH35" s="81">
        <f t="shared" si="17"/>
        <v>0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 t="shared" si="0"/>
        <v>0</v>
      </c>
      <c r="G36" s="12">
        <f t="shared" si="1"/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 t="shared" si="2"/>
        <v>0</v>
      </c>
      <c r="M36" s="19">
        <f t="shared" si="3"/>
        <v>0</v>
      </c>
      <c r="N36" s="56">
        <v>0</v>
      </c>
      <c r="O36" s="51">
        <v>0</v>
      </c>
      <c r="P36" s="3">
        <f t="shared" si="4"/>
        <v>0</v>
      </c>
      <c r="Q36" s="12">
        <f t="shared" si="5"/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 t="shared" si="6"/>
        <v>0</v>
      </c>
      <c r="W36" s="59">
        <f t="shared" si="7"/>
        <v>0</v>
      </c>
      <c r="X36" s="17">
        <f t="shared" si="8"/>
        <v>0</v>
      </c>
      <c r="Y36" s="18">
        <f t="shared" si="9"/>
        <v>0</v>
      </c>
      <c r="Z36" s="18">
        <f t="shared" si="10"/>
        <v>0</v>
      </c>
      <c r="AA36" s="18">
        <f t="shared" si="11"/>
        <v>0</v>
      </c>
      <c r="AB36" s="18">
        <f t="shared" si="12"/>
        <v>0</v>
      </c>
      <c r="AC36" s="18">
        <f t="shared" si="13"/>
        <v>0</v>
      </c>
      <c r="AD36" s="18">
        <f t="shared" si="14"/>
        <v>0</v>
      </c>
      <c r="AE36" s="18">
        <f t="shared" si="15"/>
        <v>0</v>
      </c>
      <c r="AF36" s="18">
        <f t="shared" si="16"/>
        <v>0</v>
      </c>
      <c r="AG36" s="80">
        <v>3888</v>
      </c>
      <c r="AH36" s="81">
        <f t="shared" si="17"/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 t="shared" si="0"/>
        <v>0</v>
      </c>
      <c r="G37" s="12">
        <f t="shared" si="1"/>
        <v>0</v>
      </c>
      <c r="H37" s="50">
        <v>0</v>
      </c>
      <c r="I37" s="50">
        <v>0</v>
      </c>
      <c r="J37" s="50">
        <v>0</v>
      </c>
      <c r="K37" s="15">
        <v>2.1</v>
      </c>
      <c r="L37" s="18">
        <f t="shared" si="2"/>
        <v>0</v>
      </c>
      <c r="M37" s="19">
        <f t="shared" si="3"/>
        <v>0</v>
      </c>
      <c r="N37" s="56">
        <v>0</v>
      </c>
      <c r="O37" s="51">
        <v>0</v>
      </c>
      <c r="P37" s="3">
        <f t="shared" si="4"/>
        <v>0</v>
      </c>
      <c r="Q37" s="12">
        <f t="shared" si="5"/>
        <v>0</v>
      </c>
      <c r="R37" s="50">
        <v>0</v>
      </c>
      <c r="S37" s="50">
        <v>0</v>
      </c>
      <c r="T37" s="50">
        <v>0</v>
      </c>
      <c r="U37" s="15">
        <v>2.1</v>
      </c>
      <c r="V37" s="18">
        <f t="shared" si="6"/>
        <v>0</v>
      </c>
      <c r="W37" s="59">
        <f t="shared" si="7"/>
        <v>0</v>
      </c>
      <c r="X37" s="17">
        <f t="shared" si="8"/>
        <v>0</v>
      </c>
      <c r="Y37" s="18">
        <f t="shared" si="9"/>
        <v>0</v>
      </c>
      <c r="Z37" s="18">
        <f t="shared" si="10"/>
        <v>0</v>
      </c>
      <c r="AA37" s="18">
        <f t="shared" si="11"/>
        <v>0</v>
      </c>
      <c r="AB37" s="18">
        <f t="shared" si="12"/>
        <v>0</v>
      </c>
      <c r="AC37" s="18">
        <f t="shared" si="13"/>
        <v>0</v>
      </c>
      <c r="AD37" s="18">
        <f t="shared" si="14"/>
        <v>0</v>
      </c>
      <c r="AE37" s="18">
        <f t="shared" si="15"/>
        <v>0</v>
      </c>
      <c r="AF37" s="18">
        <f t="shared" si="16"/>
        <v>0</v>
      </c>
      <c r="AG37" s="80">
        <v>2500</v>
      </c>
      <c r="AH37" s="81">
        <f t="shared" si="17"/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 t="shared" si="0"/>
        <v>0</v>
      </c>
      <c r="G38" s="12">
        <f t="shared" si="1"/>
        <v>1250</v>
      </c>
      <c r="H38" s="50">
        <v>450</v>
      </c>
      <c r="I38" s="68">
        <v>800</v>
      </c>
      <c r="J38" s="68">
        <v>439</v>
      </c>
      <c r="K38" s="15">
        <v>2</v>
      </c>
      <c r="L38" s="18">
        <f t="shared" si="2"/>
        <v>878</v>
      </c>
      <c r="M38" s="19">
        <f t="shared" si="3"/>
        <v>2128</v>
      </c>
      <c r="N38" s="57">
        <v>0</v>
      </c>
      <c r="O38" s="5">
        <v>0</v>
      </c>
      <c r="P38" s="49">
        <f t="shared" si="4"/>
        <v>0</v>
      </c>
      <c r="Q38" s="12">
        <f t="shared" si="5"/>
        <v>24</v>
      </c>
      <c r="R38" s="5">
        <v>0</v>
      </c>
      <c r="S38" s="5">
        <v>24</v>
      </c>
      <c r="T38" s="5">
        <v>7</v>
      </c>
      <c r="U38" s="15">
        <v>2</v>
      </c>
      <c r="V38" s="18">
        <f t="shared" si="6"/>
        <v>14</v>
      </c>
      <c r="W38" s="59">
        <f t="shared" si="7"/>
        <v>38</v>
      </c>
      <c r="X38" s="17">
        <f t="shared" si="8"/>
        <v>0</v>
      </c>
      <c r="Y38" s="18">
        <f t="shared" si="9"/>
        <v>0</v>
      </c>
      <c r="Z38" s="18">
        <f t="shared" si="10"/>
        <v>0</v>
      </c>
      <c r="AA38" s="18">
        <f t="shared" si="11"/>
        <v>1274</v>
      </c>
      <c r="AB38" s="18">
        <f t="shared" si="12"/>
        <v>450</v>
      </c>
      <c r="AC38" s="18">
        <f t="shared" si="13"/>
        <v>824</v>
      </c>
      <c r="AD38" s="18">
        <f t="shared" si="14"/>
        <v>446</v>
      </c>
      <c r="AE38" s="18">
        <f t="shared" si="15"/>
        <v>892</v>
      </c>
      <c r="AF38" s="18">
        <f t="shared" si="16"/>
        <v>2166</v>
      </c>
      <c r="AG38" s="80">
        <v>3790</v>
      </c>
      <c r="AH38" s="81">
        <f t="shared" si="17"/>
        <v>1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5" t="str">
        <f t="shared" si="17"/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5" t="str">
        <f t="shared" si="17"/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150</v>
      </c>
      <c r="H41" s="149">
        <v>0</v>
      </c>
      <c r="I41" s="68">
        <v>150</v>
      </c>
      <c r="J41" s="68">
        <v>500</v>
      </c>
      <c r="K41" s="143">
        <v>0</v>
      </c>
      <c r="L41" s="145">
        <f t="shared" si="2"/>
        <v>0</v>
      </c>
      <c r="M41" s="146">
        <f t="shared" si="3"/>
        <v>150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1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150</v>
      </c>
      <c r="AB41" s="145">
        <f t="shared" si="12"/>
        <v>0</v>
      </c>
      <c r="AC41" s="145">
        <f t="shared" si="13"/>
        <v>150</v>
      </c>
      <c r="AD41" s="145">
        <f t="shared" si="14"/>
        <v>501</v>
      </c>
      <c r="AE41" s="145">
        <f t="shared" si="15"/>
        <v>0</v>
      </c>
      <c r="AF41" s="145">
        <f t="shared" si="16"/>
        <v>150</v>
      </c>
      <c r="AG41" s="154">
        <v>0</v>
      </c>
      <c r="AH41" s="155" t="str">
        <f t="shared" si="17"/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5" t="str">
        <f t="shared" ref="AH42:AH73" si="35"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5" t="str">
        <f t="shared" si="35"/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707</v>
      </c>
      <c r="H44" s="149">
        <v>202</v>
      </c>
      <c r="I44" s="68">
        <v>505</v>
      </c>
      <c r="J44" s="68">
        <v>539</v>
      </c>
      <c r="K44" s="143">
        <v>0</v>
      </c>
      <c r="L44" s="145">
        <f t="shared" si="20"/>
        <v>0</v>
      </c>
      <c r="M44" s="146">
        <f t="shared" si="21"/>
        <v>707</v>
      </c>
      <c r="N44" s="150">
        <v>0</v>
      </c>
      <c r="O44" s="141">
        <v>0</v>
      </c>
      <c r="P44" s="148">
        <f t="shared" si="22"/>
        <v>0</v>
      </c>
      <c r="Q44" s="142">
        <f t="shared" si="23"/>
        <v>48</v>
      </c>
      <c r="R44" s="148">
        <v>27</v>
      </c>
      <c r="S44" s="148">
        <v>21</v>
      </c>
      <c r="T44" s="148">
        <v>31</v>
      </c>
      <c r="U44" s="143">
        <v>0</v>
      </c>
      <c r="V44" s="145">
        <f t="shared" si="24"/>
        <v>0</v>
      </c>
      <c r="W44" s="151">
        <f t="shared" si="25"/>
        <v>48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755</v>
      </c>
      <c r="AB44" s="145">
        <f t="shared" si="30"/>
        <v>229</v>
      </c>
      <c r="AC44" s="145">
        <f t="shared" si="31"/>
        <v>526</v>
      </c>
      <c r="AD44" s="145">
        <f t="shared" si="32"/>
        <v>570</v>
      </c>
      <c r="AE44" s="145">
        <f t="shared" si="33"/>
        <v>0</v>
      </c>
      <c r="AF44" s="145">
        <f t="shared" si="34"/>
        <v>755</v>
      </c>
      <c r="AG44" s="154">
        <v>0</v>
      </c>
      <c r="AH44" s="155" t="str">
        <f t="shared" si="35"/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5" t="str">
        <f t="shared" si="35"/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 t="shared" si="18"/>
        <v>0</v>
      </c>
      <c r="G46" s="12">
        <f t="shared" si="19"/>
        <v>0</v>
      </c>
      <c r="H46" s="5">
        <v>0</v>
      </c>
      <c r="I46" s="5">
        <v>0</v>
      </c>
      <c r="J46" s="5">
        <v>0</v>
      </c>
      <c r="K46" s="15">
        <v>2</v>
      </c>
      <c r="L46" s="18">
        <f t="shared" si="20"/>
        <v>0</v>
      </c>
      <c r="M46" s="19">
        <f t="shared" si="21"/>
        <v>0</v>
      </c>
      <c r="N46" s="56">
        <v>0</v>
      </c>
      <c r="O46" s="51">
        <v>0</v>
      </c>
      <c r="P46" s="3">
        <f t="shared" si="22"/>
        <v>0</v>
      </c>
      <c r="Q46" s="12">
        <f t="shared" si="23"/>
        <v>2291</v>
      </c>
      <c r="R46" s="50">
        <v>791</v>
      </c>
      <c r="S46" s="68">
        <v>1500</v>
      </c>
      <c r="T46" s="68">
        <v>350</v>
      </c>
      <c r="U46" s="15">
        <v>2</v>
      </c>
      <c r="V46" s="18">
        <f t="shared" si="24"/>
        <v>700</v>
      </c>
      <c r="W46" s="59">
        <f t="shared" si="25"/>
        <v>2991</v>
      </c>
      <c r="X46" s="17">
        <f t="shared" si="26"/>
        <v>0</v>
      </c>
      <c r="Y46" s="18">
        <f t="shared" si="27"/>
        <v>0</v>
      </c>
      <c r="Z46" s="18">
        <f t="shared" si="28"/>
        <v>0</v>
      </c>
      <c r="AA46" s="18">
        <f t="shared" si="29"/>
        <v>2291</v>
      </c>
      <c r="AB46" s="18">
        <f t="shared" si="30"/>
        <v>791</v>
      </c>
      <c r="AC46" s="18">
        <f t="shared" si="31"/>
        <v>1500</v>
      </c>
      <c r="AD46" s="18">
        <f t="shared" si="32"/>
        <v>350</v>
      </c>
      <c r="AE46" s="18">
        <f t="shared" si="33"/>
        <v>700</v>
      </c>
      <c r="AF46" s="18">
        <f t="shared" si="34"/>
        <v>2991</v>
      </c>
      <c r="AG46" s="80">
        <v>3790</v>
      </c>
      <c r="AH46" s="81">
        <f t="shared" si="35"/>
        <v>1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 t="shared" si="18"/>
        <v>0</v>
      </c>
      <c r="G47" s="12">
        <f t="shared" si="19"/>
        <v>29498</v>
      </c>
      <c r="H47" s="5">
        <v>25498</v>
      </c>
      <c r="I47" s="5">
        <v>4000</v>
      </c>
      <c r="J47" s="5">
        <v>9488</v>
      </c>
      <c r="K47" s="15">
        <v>2.7</v>
      </c>
      <c r="L47" s="18">
        <f t="shared" si="20"/>
        <v>25618</v>
      </c>
      <c r="M47" s="19">
        <f t="shared" si="21"/>
        <v>55116</v>
      </c>
      <c r="N47" s="56">
        <v>0</v>
      </c>
      <c r="O47" s="51">
        <v>0</v>
      </c>
      <c r="P47" s="3">
        <f t="shared" si="22"/>
        <v>0</v>
      </c>
      <c r="Q47" s="12">
        <f t="shared" si="23"/>
        <v>0</v>
      </c>
      <c r="R47" s="50">
        <v>0</v>
      </c>
      <c r="S47" s="68">
        <v>0</v>
      </c>
      <c r="T47" s="68">
        <v>0</v>
      </c>
      <c r="U47" s="15">
        <v>2.7</v>
      </c>
      <c r="V47" s="18">
        <f t="shared" si="24"/>
        <v>0</v>
      </c>
      <c r="W47" s="59">
        <f t="shared" si="25"/>
        <v>0</v>
      </c>
      <c r="X47" s="17">
        <f t="shared" si="26"/>
        <v>0</v>
      </c>
      <c r="Y47" s="18">
        <f t="shared" si="27"/>
        <v>0</v>
      </c>
      <c r="Z47" s="18">
        <f t="shared" si="28"/>
        <v>0</v>
      </c>
      <c r="AA47" s="18">
        <f t="shared" si="29"/>
        <v>29498</v>
      </c>
      <c r="AB47" s="18">
        <f t="shared" si="30"/>
        <v>25498</v>
      </c>
      <c r="AC47" s="18">
        <f t="shared" si="31"/>
        <v>4000</v>
      </c>
      <c r="AD47" s="18">
        <f t="shared" si="32"/>
        <v>9488</v>
      </c>
      <c r="AE47" s="18">
        <f t="shared" si="33"/>
        <v>25618</v>
      </c>
      <c r="AF47" s="18">
        <f t="shared" si="34"/>
        <v>55116</v>
      </c>
      <c r="AG47" s="80">
        <v>4670</v>
      </c>
      <c r="AH47" s="81">
        <f t="shared" si="35"/>
        <v>12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 t="shared" si="18"/>
        <v>0</v>
      </c>
      <c r="G48" s="12">
        <f t="shared" si="19"/>
        <v>0</v>
      </c>
      <c r="H48" s="50">
        <v>0</v>
      </c>
      <c r="I48" s="50">
        <v>0</v>
      </c>
      <c r="J48" s="50">
        <v>0</v>
      </c>
      <c r="K48" s="15">
        <v>2</v>
      </c>
      <c r="L48" s="18">
        <f t="shared" si="20"/>
        <v>0</v>
      </c>
      <c r="M48" s="19">
        <f t="shared" si="21"/>
        <v>0</v>
      </c>
      <c r="N48" s="56">
        <v>0</v>
      </c>
      <c r="O48" s="51">
        <v>0</v>
      </c>
      <c r="P48" s="3">
        <f t="shared" si="22"/>
        <v>0</v>
      </c>
      <c r="Q48" s="12">
        <f t="shared" si="23"/>
        <v>0</v>
      </c>
      <c r="R48" s="50">
        <v>0</v>
      </c>
      <c r="S48" s="50">
        <v>0</v>
      </c>
      <c r="T48" s="50">
        <v>0</v>
      </c>
      <c r="U48" s="15">
        <v>2</v>
      </c>
      <c r="V48" s="18">
        <f t="shared" si="24"/>
        <v>0</v>
      </c>
      <c r="W48" s="59">
        <f t="shared" si="25"/>
        <v>0</v>
      </c>
      <c r="X48" s="17">
        <f t="shared" si="26"/>
        <v>0</v>
      </c>
      <c r="Y48" s="18">
        <f t="shared" si="27"/>
        <v>0</v>
      </c>
      <c r="Z48" s="18">
        <f t="shared" si="28"/>
        <v>0</v>
      </c>
      <c r="AA48" s="18">
        <f t="shared" si="29"/>
        <v>0</v>
      </c>
      <c r="AB48" s="18">
        <f t="shared" si="30"/>
        <v>0</v>
      </c>
      <c r="AC48" s="18">
        <f t="shared" si="31"/>
        <v>0</v>
      </c>
      <c r="AD48" s="18">
        <f t="shared" si="32"/>
        <v>0</v>
      </c>
      <c r="AE48" s="18">
        <f t="shared" si="33"/>
        <v>0</v>
      </c>
      <c r="AF48" s="18">
        <f t="shared" si="34"/>
        <v>0</v>
      </c>
      <c r="AG48" s="80">
        <v>4670</v>
      </c>
      <c r="AH48" s="81">
        <f t="shared" si="35"/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 t="shared" si="18"/>
        <v>0</v>
      </c>
      <c r="G49" s="12">
        <f t="shared" si="19"/>
        <v>100</v>
      </c>
      <c r="H49" s="50">
        <v>50</v>
      </c>
      <c r="I49" s="50">
        <v>50</v>
      </c>
      <c r="J49" s="50">
        <v>50</v>
      </c>
      <c r="K49" s="15">
        <v>2.9</v>
      </c>
      <c r="L49" s="18">
        <f t="shared" si="20"/>
        <v>145</v>
      </c>
      <c r="M49" s="19">
        <f t="shared" si="21"/>
        <v>245</v>
      </c>
      <c r="N49" s="56">
        <v>0</v>
      </c>
      <c r="O49" s="51">
        <v>0</v>
      </c>
      <c r="P49" s="3">
        <f t="shared" si="22"/>
        <v>0</v>
      </c>
      <c r="Q49" s="12">
        <f t="shared" si="23"/>
        <v>0</v>
      </c>
      <c r="R49" s="50">
        <v>0</v>
      </c>
      <c r="S49" s="50">
        <v>0</v>
      </c>
      <c r="T49" s="50">
        <v>0</v>
      </c>
      <c r="U49" s="15">
        <v>2.9</v>
      </c>
      <c r="V49" s="18">
        <f t="shared" si="24"/>
        <v>0</v>
      </c>
      <c r="W49" s="59">
        <f t="shared" si="25"/>
        <v>0</v>
      </c>
      <c r="X49" s="17">
        <f t="shared" si="26"/>
        <v>0</v>
      </c>
      <c r="Y49" s="18">
        <f t="shared" si="27"/>
        <v>0</v>
      </c>
      <c r="Z49" s="18">
        <f t="shared" si="28"/>
        <v>0</v>
      </c>
      <c r="AA49" s="18">
        <f t="shared" si="29"/>
        <v>100</v>
      </c>
      <c r="AB49" s="18">
        <f t="shared" si="30"/>
        <v>50</v>
      </c>
      <c r="AC49" s="18">
        <f t="shared" si="31"/>
        <v>50</v>
      </c>
      <c r="AD49" s="18">
        <f t="shared" si="32"/>
        <v>50</v>
      </c>
      <c r="AE49" s="18">
        <f t="shared" si="33"/>
        <v>145</v>
      </c>
      <c r="AF49" s="18">
        <f t="shared" si="34"/>
        <v>245</v>
      </c>
      <c r="AG49" s="80">
        <v>4800</v>
      </c>
      <c r="AH49" s="81">
        <f t="shared" si="35"/>
        <v>0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 t="shared" si="18"/>
        <v>0</v>
      </c>
      <c r="G50" s="12">
        <f t="shared" si="19"/>
        <v>2981</v>
      </c>
      <c r="H50" s="50">
        <v>2781</v>
      </c>
      <c r="I50" s="50">
        <v>200</v>
      </c>
      <c r="J50" s="50">
        <v>500</v>
      </c>
      <c r="K50" s="15">
        <v>2.6</v>
      </c>
      <c r="L50" s="18">
        <f t="shared" si="20"/>
        <v>1300</v>
      </c>
      <c r="M50" s="19">
        <f t="shared" si="21"/>
        <v>4281</v>
      </c>
      <c r="N50" s="57">
        <v>0</v>
      </c>
      <c r="O50" s="5">
        <v>0</v>
      </c>
      <c r="P50" s="49">
        <f t="shared" si="22"/>
        <v>0</v>
      </c>
      <c r="Q50" s="12">
        <f t="shared" si="23"/>
        <v>0</v>
      </c>
      <c r="R50" s="5">
        <v>0</v>
      </c>
      <c r="S50" s="5">
        <v>0</v>
      </c>
      <c r="T50" s="5">
        <v>0</v>
      </c>
      <c r="U50" s="15">
        <v>2.6</v>
      </c>
      <c r="V50" s="18">
        <f t="shared" si="24"/>
        <v>0</v>
      </c>
      <c r="W50" s="59">
        <f t="shared" si="25"/>
        <v>0</v>
      </c>
      <c r="X50" s="17">
        <f t="shared" si="26"/>
        <v>0</v>
      </c>
      <c r="Y50" s="18">
        <f t="shared" si="27"/>
        <v>0</v>
      </c>
      <c r="Z50" s="18">
        <f t="shared" si="28"/>
        <v>0</v>
      </c>
      <c r="AA50" s="18">
        <f t="shared" si="29"/>
        <v>2981</v>
      </c>
      <c r="AB50" s="18">
        <f t="shared" si="30"/>
        <v>2781</v>
      </c>
      <c r="AC50" s="18">
        <f t="shared" si="31"/>
        <v>200</v>
      </c>
      <c r="AD50" s="18">
        <f t="shared" si="32"/>
        <v>500</v>
      </c>
      <c r="AE50" s="18">
        <f t="shared" si="33"/>
        <v>1300</v>
      </c>
      <c r="AF50" s="18">
        <f t="shared" si="34"/>
        <v>4281</v>
      </c>
      <c r="AG50" s="80">
        <v>4211</v>
      </c>
      <c r="AH50" s="81">
        <f t="shared" si="35"/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 t="shared" si="18"/>
        <v>0</v>
      </c>
      <c r="G51" s="12">
        <f t="shared" si="19"/>
        <v>0</v>
      </c>
      <c r="H51" s="5">
        <v>0</v>
      </c>
      <c r="I51" s="5">
        <v>0</v>
      </c>
      <c r="J51" s="5">
        <v>0</v>
      </c>
      <c r="K51" s="15">
        <v>2.6</v>
      </c>
      <c r="L51" s="18">
        <f t="shared" si="20"/>
        <v>0</v>
      </c>
      <c r="M51" s="19">
        <f t="shared" si="21"/>
        <v>0</v>
      </c>
      <c r="N51" s="56">
        <v>0</v>
      </c>
      <c r="O51" s="51">
        <v>0</v>
      </c>
      <c r="P51" s="3">
        <f t="shared" si="22"/>
        <v>0</v>
      </c>
      <c r="Q51" s="12">
        <f t="shared" si="23"/>
        <v>0</v>
      </c>
      <c r="R51" s="50">
        <v>0</v>
      </c>
      <c r="S51" s="50">
        <v>0</v>
      </c>
      <c r="T51" s="50">
        <v>0</v>
      </c>
      <c r="U51" s="15">
        <v>2.6</v>
      </c>
      <c r="V51" s="18">
        <f t="shared" si="24"/>
        <v>0</v>
      </c>
      <c r="W51" s="59">
        <f t="shared" si="25"/>
        <v>0</v>
      </c>
      <c r="X51" s="17">
        <f t="shared" si="26"/>
        <v>0</v>
      </c>
      <c r="Y51" s="18">
        <f t="shared" si="27"/>
        <v>0</v>
      </c>
      <c r="Z51" s="18">
        <f t="shared" si="28"/>
        <v>0</v>
      </c>
      <c r="AA51" s="18">
        <f t="shared" si="29"/>
        <v>0</v>
      </c>
      <c r="AB51" s="18">
        <f t="shared" si="30"/>
        <v>0</v>
      </c>
      <c r="AC51" s="18">
        <f t="shared" si="31"/>
        <v>0</v>
      </c>
      <c r="AD51" s="18">
        <f t="shared" si="32"/>
        <v>0</v>
      </c>
      <c r="AE51" s="18">
        <f t="shared" si="33"/>
        <v>0</v>
      </c>
      <c r="AF51" s="18">
        <f t="shared" si="34"/>
        <v>0</v>
      </c>
      <c r="AG51" s="80">
        <v>4211</v>
      </c>
      <c r="AH51" s="81">
        <f t="shared" si="35"/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 t="shared" si="18"/>
        <v>0</v>
      </c>
      <c r="G52" s="12">
        <f t="shared" si="19"/>
        <v>1500</v>
      </c>
      <c r="H52" s="50">
        <v>500</v>
      </c>
      <c r="I52" s="50">
        <v>1000</v>
      </c>
      <c r="J52" s="50">
        <v>2500</v>
      </c>
      <c r="K52" s="15">
        <v>3</v>
      </c>
      <c r="L52" s="18">
        <f t="shared" si="20"/>
        <v>7500</v>
      </c>
      <c r="M52" s="19">
        <f t="shared" si="21"/>
        <v>9000</v>
      </c>
      <c r="N52" s="57">
        <v>0</v>
      </c>
      <c r="O52" s="5">
        <v>0</v>
      </c>
      <c r="P52" s="49">
        <f t="shared" si="22"/>
        <v>0</v>
      </c>
      <c r="Q52" s="12">
        <f t="shared" si="23"/>
        <v>0</v>
      </c>
      <c r="R52" s="5">
        <v>0</v>
      </c>
      <c r="S52" s="5">
        <v>0</v>
      </c>
      <c r="T52" s="5">
        <v>0</v>
      </c>
      <c r="U52" s="15">
        <v>3</v>
      </c>
      <c r="V52" s="18">
        <f t="shared" si="24"/>
        <v>0</v>
      </c>
      <c r="W52" s="59">
        <f t="shared" si="25"/>
        <v>0</v>
      </c>
      <c r="X52" s="17">
        <f t="shared" si="26"/>
        <v>0</v>
      </c>
      <c r="Y52" s="18">
        <f t="shared" si="27"/>
        <v>0</v>
      </c>
      <c r="Z52" s="18">
        <f t="shared" si="28"/>
        <v>0</v>
      </c>
      <c r="AA52" s="18">
        <f t="shared" si="29"/>
        <v>1500</v>
      </c>
      <c r="AB52" s="18">
        <f t="shared" si="30"/>
        <v>500</v>
      </c>
      <c r="AC52" s="18">
        <f t="shared" si="31"/>
        <v>1000</v>
      </c>
      <c r="AD52" s="18">
        <f t="shared" si="32"/>
        <v>2500</v>
      </c>
      <c r="AE52" s="18">
        <f t="shared" si="33"/>
        <v>7500</v>
      </c>
      <c r="AF52" s="18">
        <f t="shared" si="34"/>
        <v>9000</v>
      </c>
      <c r="AG52" s="80">
        <v>4900</v>
      </c>
      <c r="AH52" s="81">
        <f t="shared" si="35"/>
        <v>2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 t="shared" si="18"/>
        <v>0</v>
      </c>
      <c r="G53" s="12">
        <f t="shared" si="19"/>
        <v>0</v>
      </c>
      <c r="H53" s="5">
        <v>0</v>
      </c>
      <c r="I53" s="5">
        <v>0</v>
      </c>
      <c r="J53" s="5">
        <v>0</v>
      </c>
      <c r="K53" s="15">
        <v>3</v>
      </c>
      <c r="L53" s="18">
        <f t="shared" si="20"/>
        <v>0</v>
      </c>
      <c r="M53" s="19">
        <f t="shared" si="21"/>
        <v>0</v>
      </c>
      <c r="N53" s="56">
        <v>0</v>
      </c>
      <c r="O53" s="51">
        <v>0</v>
      </c>
      <c r="P53" s="3">
        <f t="shared" si="22"/>
        <v>0</v>
      </c>
      <c r="Q53" s="12">
        <f t="shared" si="23"/>
        <v>300</v>
      </c>
      <c r="R53" s="50">
        <v>100</v>
      </c>
      <c r="S53" s="50">
        <v>200</v>
      </c>
      <c r="T53" s="50">
        <v>700</v>
      </c>
      <c r="U53" s="15">
        <v>3</v>
      </c>
      <c r="V53" s="18">
        <f t="shared" si="24"/>
        <v>2100</v>
      </c>
      <c r="W53" s="59">
        <f t="shared" si="25"/>
        <v>2400</v>
      </c>
      <c r="X53" s="17">
        <f t="shared" si="26"/>
        <v>0</v>
      </c>
      <c r="Y53" s="18">
        <f t="shared" si="27"/>
        <v>0</v>
      </c>
      <c r="Z53" s="18">
        <f t="shared" si="28"/>
        <v>0</v>
      </c>
      <c r="AA53" s="18">
        <f t="shared" si="29"/>
        <v>300</v>
      </c>
      <c r="AB53" s="18">
        <f t="shared" si="30"/>
        <v>100</v>
      </c>
      <c r="AC53" s="18">
        <f t="shared" si="31"/>
        <v>200</v>
      </c>
      <c r="AD53" s="18">
        <f t="shared" si="32"/>
        <v>700</v>
      </c>
      <c r="AE53" s="18">
        <f t="shared" si="33"/>
        <v>2100</v>
      </c>
      <c r="AF53" s="18">
        <f t="shared" si="34"/>
        <v>2400</v>
      </c>
      <c r="AG53" s="80">
        <v>4900</v>
      </c>
      <c r="AH53" s="81">
        <f t="shared" si="35"/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 t="shared" si="18"/>
        <v>0</v>
      </c>
      <c r="G54" s="12">
        <f t="shared" si="19"/>
        <v>0</v>
      </c>
      <c r="H54" s="50">
        <v>0</v>
      </c>
      <c r="I54" s="50">
        <v>0</v>
      </c>
      <c r="J54" s="50">
        <v>0</v>
      </c>
      <c r="K54" s="15">
        <v>2</v>
      </c>
      <c r="L54" s="18">
        <f t="shared" si="20"/>
        <v>0</v>
      </c>
      <c r="M54" s="19">
        <f t="shared" si="21"/>
        <v>0</v>
      </c>
      <c r="N54" s="56">
        <v>0</v>
      </c>
      <c r="O54" s="51">
        <v>0</v>
      </c>
      <c r="P54" s="3">
        <f t="shared" si="22"/>
        <v>0</v>
      </c>
      <c r="Q54" s="12">
        <f t="shared" si="23"/>
        <v>0</v>
      </c>
      <c r="R54" s="50">
        <v>0</v>
      </c>
      <c r="S54" s="50">
        <v>0</v>
      </c>
      <c r="T54" s="50">
        <v>0</v>
      </c>
      <c r="U54" s="15">
        <v>2</v>
      </c>
      <c r="V54" s="18">
        <f t="shared" si="24"/>
        <v>0</v>
      </c>
      <c r="W54" s="59">
        <f t="shared" si="25"/>
        <v>0</v>
      </c>
      <c r="X54" s="17">
        <f t="shared" si="26"/>
        <v>0</v>
      </c>
      <c r="Y54" s="18">
        <f t="shared" si="27"/>
        <v>0</v>
      </c>
      <c r="Z54" s="18">
        <f t="shared" si="28"/>
        <v>0</v>
      </c>
      <c r="AA54" s="18">
        <f t="shared" si="29"/>
        <v>0</v>
      </c>
      <c r="AB54" s="18">
        <f t="shared" si="30"/>
        <v>0</v>
      </c>
      <c r="AC54" s="18">
        <f t="shared" si="31"/>
        <v>0</v>
      </c>
      <c r="AD54" s="18">
        <f t="shared" si="32"/>
        <v>0</v>
      </c>
      <c r="AE54" s="18">
        <f t="shared" si="33"/>
        <v>0</v>
      </c>
      <c r="AF54" s="18">
        <f t="shared" si="34"/>
        <v>0</v>
      </c>
      <c r="AG54" s="80">
        <v>2000</v>
      </c>
      <c r="AH54" s="81">
        <f t="shared" si="35"/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 t="shared" si="18"/>
        <v>0</v>
      </c>
      <c r="G55" s="12">
        <f t="shared" si="19"/>
        <v>1050</v>
      </c>
      <c r="H55" s="50">
        <v>50</v>
      </c>
      <c r="I55" s="50">
        <v>1000</v>
      </c>
      <c r="J55" s="50">
        <v>500</v>
      </c>
      <c r="K55" s="15">
        <v>2.5</v>
      </c>
      <c r="L55" s="18">
        <f t="shared" si="20"/>
        <v>1250</v>
      </c>
      <c r="M55" s="19">
        <f t="shared" si="21"/>
        <v>2300</v>
      </c>
      <c r="N55" s="57">
        <v>0</v>
      </c>
      <c r="O55" s="5">
        <v>0</v>
      </c>
      <c r="P55" s="49">
        <f t="shared" si="22"/>
        <v>0</v>
      </c>
      <c r="Q55" s="12">
        <f t="shared" si="23"/>
        <v>0</v>
      </c>
      <c r="R55" s="5">
        <v>0</v>
      </c>
      <c r="S55" s="5">
        <v>0</v>
      </c>
      <c r="T55" s="5">
        <v>0</v>
      </c>
      <c r="U55" s="15">
        <v>2.5</v>
      </c>
      <c r="V55" s="18">
        <f t="shared" si="24"/>
        <v>0</v>
      </c>
      <c r="W55" s="59">
        <f t="shared" si="25"/>
        <v>0</v>
      </c>
      <c r="X55" s="17">
        <f t="shared" si="26"/>
        <v>0</v>
      </c>
      <c r="Y55" s="18">
        <f t="shared" si="27"/>
        <v>0</v>
      </c>
      <c r="Z55" s="18">
        <f t="shared" si="28"/>
        <v>0</v>
      </c>
      <c r="AA55" s="18">
        <f t="shared" si="29"/>
        <v>1050</v>
      </c>
      <c r="AB55" s="18">
        <f t="shared" si="30"/>
        <v>50</v>
      </c>
      <c r="AC55" s="18">
        <f t="shared" si="31"/>
        <v>1000</v>
      </c>
      <c r="AD55" s="18">
        <f t="shared" si="32"/>
        <v>500</v>
      </c>
      <c r="AE55" s="18">
        <f t="shared" si="33"/>
        <v>1250</v>
      </c>
      <c r="AF55" s="18">
        <f t="shared" si="34"/>
        <v>2300</v>
      </c>
      <c r="AG55" s="80">
        <v>3869</v>
      </c>
      <c r="AH55" s="81">
        <f t="shared" si="35"/>
        <v>1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 t="shared" si="18"/>
        <v>0</v>
      </c>
      <c r="G56" s="12">
        <f t="shared" si="19"/>
        <v>0</v>
      </c>
      <c r="H56" s="5">
        <v>0</v>
      </c>
      <c r="I56" s="5">
        <v>0</v>
      </c>
      <c r="J56" s="5">
        <v>0</v>
      </c>
      <c r="K56" s="15">
        <v>2.5</v>
      </c>
      <c r="L56" s="18">
        <f t="shared" si="20"/>
        <v>0</v>
      </c>
      <c r="M56" s="19">
        <f t="shared" si="21"/>
        <v>0</v>
      </c>
      <c r="N56" s="56">
        <v>0</v>
      </c>
      <c r="O56" s="51">
        <v>0</v>
      </c>
      <c r="P56" s="3">
        <f t="shared" si="22"/>
        <v>0</v>
      </c>
      <c r="Q56" s="12">
        <f t="shared" si="23"/>
        <v>0</v>
      </c>
      <c r="R56" s="50">
        <v>0</v>
      </c>
      <c r="S56" s="50">
        <v>0</v>
      </c>
      <c r="T56" s="50">
        <v>0</v>
      </c>
      <c r="U56" s="15">
        <v>2.5</v>
      </c>
      <c r="V56" s="18">
        <f t="shared" si="24"/>
        <v>0</v>
      </c>
      <c r="W56" s="59">
        <f t="shared" si="25"/>
        <v>0</v>
      </c>
      <c r="X56" s="17">
        <f t="shared" si="26"/>
        <v>0</v>
      </c>
      <c r="Y56" s="18">
        <f t="shared" si="27"/>
        <v>0</v>
      </c>
      <c r="Z56" s="18">
        <f t="shared" si="28"/>
        <v>0</v>
      </c>
      <c r="AA56" s="18">
        <f t="shared" si="29"/>
        <v>0</v>
      </c>
      <c r="AB56" s="18">
        <f t="shared" si="30"/>
        <v>0</v>
      </c>
      <c r="AC56" s="18">
        <f t="shared" si="31"/>
        <v>0</v>
      </c>
      <c r="AD56" s="18">
        <f t="shared" si="32"/>
        <v>0</v>
      </c>
      <c r="AE56" s="18">
        <f t="shared" si="33"/>
        <v>0</v>
      </c>
      <c r="AF56" s="18">
        <f t="shared" si="34"/>
        <v>0</v>
      </c>
      <c r="AG56" s="80">
        <v>3869</v>
      </c>
      <c r="AH56" s="81">
        <f t="shared" si="35"/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7835</v>
      </c>
      <c r="H57" s="148">
        <v>0</v>
      </c>
      <c r="I57" s="148">
        <v>7835</v>
      </c>
      <c r="J57" s="148">
        <v>0</v>
      </c>
      <c r="K57" s="143">
        <v>0</v>
      </c>
      <c r="L57" s="145">
        <f t="shared" si="20"/>
        <v>0</v>
      </c>
      <c r="M57" s="146">
        <f t="shared" si="21"/>
        <v>7835</v>
      </c>
      <c r="N57" s="160">
        <v>0</v>
      </c>
      <c r="O57" s="159">
        <v>0</v>
      </c>
      <c r="P57" s="140">
        <f t="shared" si="22"/>
        <v>0</v>
      </c>
      <c r="Q57" s="142">
        <f t="shared" si="23"/>
        <v>5810</v>
      </c>
      <c r="R57" s="149">
        <v>0</v>
      </c>
      <c r="S57" s="149">
        <v>5810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5810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13645</v>
      </c>
      <c r="AB57" s="145">
        <f t="shared" si="30"/>
        <v>0</v>
      </c>
      <c r="AC57" s="145">
        <f t="shared" si="31"/>
        <v>13645</v>
      </c>
      <c r="AD57" s="145">
        <f t="shared" si="32"/>
        <v>0</v>
      </c>
      <c r="AE57" s="145">
        <f t="shared" si="33"/>
        <v>0</v>
      </c>
      <c r="AF57" s="145">
        <f t="shared" si="34"/>
        <v>13645</v>
      </c>
      <c r="AG57" s="154">
        <v>0</v>
      </c>
      <c r="AH57" s="155" t="str">
        <f t="shared" si="35"/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5" t="str">
        <f t="shared" si="35"/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5" t="str">
        <f t="shared" si="35"/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5">
        <f t="shared" si="35"/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217</v>
      </c>
      <c r="H61" s="148">
        <v>217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217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217</v>
      </c>
      <c r="AB61" s="145">
        <f t="shared" si="30"/>
        <v>217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217</v>
      </c>
      <c r="AG61" s="154">
        <v>3869</v>
      </c>
      <c r="AH61" s="155">
        <f t="shared" si="35"/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5">
        <f t="shared" si="35"/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7383</v>
      </c>
      <c r="H63" s="149">
        <v>7383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7383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7383</v>
      </c>
      <c r="AB63" s="145">
        <f t="shared" si="30"/>
        <v>7383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7383</v>
      </c>
      <c r="AG63" s="154">
        <v>0</v>
      </c>
      <c r="AH63" s="155" t="str">
        <f t="shared" si="35"/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4200</v>
      </c>
      <c r="H64" s="149">
        <v>2200</v>
      </c>
      <c r="I64" s="149">
        <v>2000</v>
      </c>
      <c r="J64" s="149">
        <v>501</v>
      </c>
      <c r="K64" s="143">
        <v>2</v>
      </c>
      <c r="L64" s="145">
        <f t="shared" si="20"/>
        <v>1002</v>
      </c>
      <c r="M64" s="146">
        <f t="shared" si="21"/>
        <v>5202</v>
      </c>
      <c r="N64" s="160">
        <v>0</v>
      </c>
      <c r="O64" s="159">
        <v>0</v>
      </c>
      <c r="P64" s="140">
        <f t="shared" si="22"/>
        <v>0</v>
      </c>
      <c r="Q64" s="142">
        <f t="shared" si="23"/>
        <v>800</v>
      </c>
      <c r="R64" s="149">
        <v>500</v>
      </c>
      <c r="S64" s="149">
        <v>300</v>
      </c>
      <c r="T64" s="149">
        <v>150</v>
      </c>
      <c r="U64" s="143">
        <v>2</v>
      </c>
      <c r="V64" s="145">
        <f t="shared" si="24"/>
        <v>300</v>
      </c>
      <c r="W64" s="151">
        <f t="shared" si="25"/>
        <v>1100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5000</v>
      </c>
      <c r="AB64" s="145">
        <f t="shared" si="30"/>
        <v>2700</v>
      </c>
      <c r="AC64" s="145">
        <f t="shared" si="31"/>
        <v>2300</v>
      </c>
      <c r="AD64" s="145">
        <f t="shared" si="32"/>
        <v>651</v>
      </c>
      <c r="AE64" s="145">
        <f t="shared" si="33"/>
        <v>1302</v>
      </c>
      <c r="AF64" s="145">
        <f t="shared" si="34"/>
        <v>6302</v>
      </c>
      <c r="AG64" s="154">
        <v>4300</v>
      </c>
      <c r="AH64" s="155">
        <f t="shared" si="35"/>
        <v>1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4921</v>
      </c>
      <c r="H65" s="149">
        <v>1684</v>
      </c>
      <c r="I65" s="149">
        <v>3237</v>
      </c>
      <c r="J65" s="145">
        <v>2431</v>
      </c>
      <c r="K65" s="143">
        <v>2</v>
      </c>
      <c r="L65" s="145">
        <f t="shared" si="20"/>
        <v>4862</v>
      </c>
      <c r="M65" s="146">
        <f t="shared" si="21"/>
        <v>9783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4921</v>
      </c>
      <c r="AB65" s="145">
        <f t="shared" si="30"/>
        <v>1684</v>
      </c>
      <c r="AC65" s="145">
        <f t="shared" si="31"/>
        <v>3237</v>
      </c>
      <c r="AD65" s="145">
        <f t="shared" si="32"/>
        <v>2431</v>
      </c>
      <c r="AE65" s="145">
        <f t="shared" si="33"/>
        <v>4862</v>
      </c>
      <c r="AF65" s="145">
        <f t="shared" si="34"/>
        <v>9783</v>
      </c>
      <c r="AG65" s="154">
        <v>4300</v>
      </c>
      <c r="AH65" s="155">
        <f t="shared" si="35"/>
        <v>2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83">
        <f t="shared" si="35"/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83">
        <f t="shared" si="35"/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76746</v>
      </c>
      <c r="H68" s="65">
        <f t="shared" si="36"/>
        <v>51577</v>
      </c>
      <c r="I68" s="65">
        <f t="shared" si="36"/>
        <v>25169</v>
      </c>
      <c r="J68" s="65">
        <f t="shared" si="36"/>
        <v>26082</v>
      </c>
      <c r="K68" s="23">
        <f>ROUND(L68/J68,0)</f>
        <v>3</v>
      </c>
      <c r="L68" s="65">
        <f t="shared" ref="L68:Q68" si="37">SUM(L10:L67)</f>
        <v>71964</v>
      </c>
      <c r="M68" s="65">
        <f t="shared" si="37"/>
        <v>148710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39512</v>
      </c>
      <c r="R68" s="65">
        <f t="shared" ref="R68" si="38">SUM(R10:R67)</f>
        <v>24457</v>
      </c>
      <c r="S68" s="65">
        <f t="shared" ref="S68:AH68" si="39">SUM(S10:S67)</f>
        <v>15055</v>
      </c>
      <c r="T68" s="65">
        <f t="shared" si="39"/>
        <v>9039</v>
      </c>
      <c r="U68" s="23">
        <f t="shared" si="39"/>
        <v>141.89999999999998</v>
      </c>
      <c r="V68" s="65">
        <f t="shared" si="39"/>
        <v>25794</v>
      </c>
      <c r="W68" s="65">
        <f t="shared" si="39"/>
        <v>65306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116258</v>
      </c>
      <c r="AB68" s="65">
        <f t="shared" si="39"/>
        <v>76034</v>
      </c>
      <c r="AC68" s="65">
        <f t="shared" si="39"/>
        <v>40224</v>
      </c>
      <c r="AD68" s="65">
        <f t="shared" si="39"/>
        <v>35121</v>
      </c>
      <c r="AE68" s="65">
        <f t="shared" si="39"/>
        <v>97758</v>
      </c>
      <c r="AF68" s="65">
        <f t="shared" si="39"/>
        <v>214016</v>
      </c>
      <c r="AG68" s="65">
        <f t="shared" si="39"/>
        <v>180151</v>
      </c>
      <c r="AH68" s="65">
        <f t="shared" si="39"/>
        <v>44</v>
      </c>
      <c r="AL68" s="69"/>
    </row>
  </sheetData>
  <mergeCells count="32"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  <mergeCell ref="AD7:AD8"/>
    <mergeCell ref="D6:F7"/>
    <mergeCell ref="K7:K8"/>
    <mergeCell ref="J6:L6"/>
    <mergeCell ref="A5:A8"/>
    <mergeCell ref="B5:B8"/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4" t="s">
        <v>46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6" t="s">
        <v>81</v>
      </c>
      <c r="D3" s="226"/>
      <c r="E3" s="226"/>
      <c r="F3" s="226"/>
      <c r="G3" s="226"/>
      <c r="H3" s="226"/>
      <c r="J3" s="98">
        <v>300040</v>
      </c>
    </row>
    <row r="4" spans="1:10" ht="18.75">
      <c r="A4" s="96" t="s">
        <v>40</v>
      </c>
      <c r="B4" s="93"/>
      <c r="C4" s="225" t="s">
        <v>13</v>
      </c>
      <c r="D4" s="225"/>
      <c r="E4" s="225"/>
      <c r="F4" s="225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8" t="s">
        <v>36</v>
      </c>
      <c r="B7" s="229" t="s">
        <v>0</v>
      </c>
      <c r="C7" s="232" t="s">
        <v>1</v>
      </c>
      <c r="D7" s="232"/>
      <c r="E7" s="232"/>
      <c r="F7" s="232" t="s">
        <v>2</v>
      </c>
      <c r="G7" s="232"/>
      <c r="H7" s="232"/>
      <c r="I7" s="233" t="s">
        <v>3</v>
      </c>
      <c r="J7" s="233"/>
    </row>
    <row r="8" spans="1:10" ht="27" customHeight="1">
      <c r="A8" s="228"/>
      <c r="B8" s="230"/>
      <c r="C8" s="227" t="s">
        <v>64</v>
      </c>
      <c r="D8" s="227"/>
      <c r="E8" s="227"/>
      <c r="F8" s="227" t="s">
        <v>64</v>
      </c>
      <c r="G8" s="227"/>
      <c r="H8" s="227"/>
      <c r="I8" s="227" t="s">
        <v>64</v>
      </c>
      <c r="J8" s="227"/>
    </row>
    <row r="9" spans="1:10" ht="15" customHeight="1">
      <c r="A9" s="228"/>
      <c r="B9" s="230"/>
      <c r="C9" s="234" t="s">
        <v>65</v>
      </c>
      <c r="D9" s="235" t="s">
        <v>7</v>
      </c>
      <c r="E9" s="234" t="s">
        <v>8</v>
      </c>
      <c r="F9" s="234" t="s">
        <v>65</v>
      </c>
      <c r="G9" s="235" t="s">
        <v>7</v>
      </c>
      <c r="H9" s="234" t="s">
        <v>8</v>
      </c>
      <c r="I9" s="234" t="s">
        <v>66</v>
      </c>
      <c r="J9" s="234" t="s">
        <v>8</v>
      </c>
    </row>
    <row r="10" spans="1:10" ht="86.25" customHeight="1">
      <c r="A10" s="228"/>
      <c r="B10" s="231"/>
      <c r="C10" s="234"/>
      <c r="D10" s="235"/>
      <c r="E10" s="234"/>
      <c r="F10" s="234"/>
      <c r="G10" s="235"/>
      <c r="H10" s="234"/>
      <c r="I10" s="234"/>
      <c r="J10" s="234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 t="shared" ref="E12:E27" si="0">ROUND(C12*D12,0)</f>
        <v>0</v>
      </c>
      <c r="F12" s="139">
        <v>0</v>
      </c>
      <c r="G12" s="139">
        <v>12</v>
      </c>
      <c r="H12" s="139">
        <f t="shared" ref="H12:H27" si="1">ROUND(F12*G12,0)</f>
        <v>0</v>
      </c>
      <c r="I12" s="139">
        <f t="shared" ref="I12:I27" si="2">C12+F12</f>
        <v>0</v>
      </c>
      <c r="J12" s="139">
        <f t="shared" ref="J12:J27" si="3">E12+H12</f>
        <v>0</v>
      </c>
    </row>
    <row r="13" spans="1:10">
      <c r="A13" s="139">
        <v>1582</v>
      </c>
      <c r="B13" s="139" t="s">
        <v>144</v>
      </c>
      <c r="C13" s="139">
        <v>5</v>
      </c>
      <c r="D13" s="139">
        <v>12</v>
      </c>
      <c r="E13" s="139">
        <f t="shared" si="0"/>
        <v>60</v>
      </c>
      <c r="F13" s="139">
        <v>0</v>
      </c>
      <c r="G13" s="139">
        <v>12</v>
      </c>
      <c r="H13" s="139">
        <f t="shared" si="1"/>
        <v>0</v>
      </c>
      <c r="I13" s="139">
        <f t="shared" si="2"/>
        <v>5</v>
      </c>
      <c r="J13" s="139">
        <f t="shared" si="3"/>
        <v>60</v>
      </c>
    </row>
    <row r="14" spans="1:10">
      <c r="A14" s="139">
        <v>1583</v>
      </c>
      <c r="B14" s="139" t="s">
        <v>145</v>
      </c>
      <c r="C14" s="139">
        <v>10</v>
      </c>
      <c r="D14" s="139">
        <v>12</v>
      </c>
      <c r="E14" s="139">
        <f t="shared" si="0"/>
        <v>120</v>
      </c>
      <c r="F14" s="139">
        <v>0</v>
      </c>
      <c r="G14" s="139">
        <v>12</v>
      </c>
      <c r="H14" s="139">
        <f t="shared" si="1"/>
        <v>0</v>
      </c>
      <c r="I14" s="139">
        <f t="shared" si="2"/>
        <v>10</v>
      </c>
      <c r="J14" s="139">
        <f t="shared" si="3"/>
        <v>120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 t="shared" si="0"/>
        <v>0</v>
      </c>
      <c r="F15" s="139">
        <v>0</v>
      </c>
      <c r="G15" s="139">
        <v>12</v>
      </c>
      <c r="H15" s="139">
        <f t="shared" si="1"/>
        <v>0</v>
      </c>
      <c r="I15" s="139">
        <f t="shared" si="2"/>
        <v>0</v>
      </c>
      <c r="J15" s="139">
        <f t="shared" si="3"/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 t="shared" si="0"/>
        <v>0</v>
      </c>
      <c r="F16" s="139">
        <v>0</v>
      </c>
      <c r="G16" s="139">
        <v>12</v>
      </c>
      <c r="H16" s="139">
        <f t="shared" si="1"/>
        <v>0</v>
      </c>
      <c r="I16" s="139">
        <f t="shared" si="2"/>
        <v>0</v>
      </c>
      <c r="J16" s="139">
        <f t="shared" si="3"/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 t="shared" si="0"/>
        <v>0</v>
      </c>
      <c r="F17" s="139">
        <v>0</v>
      </c>
      <c r="G17" s="139">
        <v>12</v>
      </c>
      <c r="H17" s="139">
        <f t="shared" si="1"/>
        <v>0</v>
      </c>
      <c r="I17" s="139">
        <f t="shared" si="2"/>
        <v>0</v>
      </c>
      <c r="J17" s="139">
        <f t="shared" si="3"/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 t="shared" si="0"/>
        <v>0</v>
      </c>
      <c r="F18" s="139">
        <v>0</v>
      </c>
      <c r="G18" s="139">
        <v>12</v>
      </c>
      <c r="H18" s="139">
        <f t="shared" si="1"/>
        <v>0</v>
      </c>
      <c r="I18" s="139">
        <f t="shared" si="2"/>
        <v>0</v>
      </c>
      <c r="J18" s="139">
        <f t="shared" si="3"/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 t="shared" si="0"/>
        <v>0</v>
      </c>
      <c r="F19" s="139">
        <v>0</v>
      </c>
      <c r="G19" s="139">
        <v>12</v>
      </c>
      <c r="H19" s="139">
        <f t="shared" si="1"/>
        <v>0</v>
      </c>
      <c r="I19" s="139">
        <f t="shared" si="2"/>
        <v>0</v>
      </c>
      <c r="J19" s="139">
        <f t="shared" si="3"/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 t="shared" si="0"/>
        <v>0</v>
      </c>
      <c r="F20" s="139">
        <v>0</v>
      </c>
      <c r="G20" s="139">
        <v>12</v>
      </c>
      <c r="H20" s="139">
        <f t="shared" si="1"/>
        <v>0</v>
      </c>
      <c r="I20" s="139">
        <f t="shared" si="2"/>
        <v>0</v>
      </c>
      <c r="J20" s="139">
        <f t="shared" si="3"/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 t="shared" si="0"/>
        <v>0</v>
      </c>
      <c r="F21" s="139">
        <v>0</v>
      </c>
      <c r="G21" s="139">
        <v>12</v>
      </c>
      <c r="H21" s="139">
        <f t="shared" si="1"/>
        <v>0</v>
      </c>
      <c r="I21" s="139">
        <f t="shared" si="2"/>
        <v>0</v>
      </c>
      <c r="J21" s="139">
        <f t="shared" si="3"/>
        <v>0</v>
      </c>
    </row>
    <row r="22" spans="1:10">
      <c r="A22" s="139">
        <v>1591</v>
      </c>
      <c r="B22" s="139" t="s">
        <v>153</v>
      </c>
      <c r="C22" s="139">
        <v>60</v>
      </c>
      <c r="D22" s="139">
        <v>12</v>
      </c>
      <c r="E22" s="139">
        <f t="shared" si="0"/>
        <v>720</v>
      </c>
      <c r="F22" s="139">
        <v>0</v>
      </c>
      <c r="G22" s="139">
        <v>12</v>
      </c>
      <c r="H22" s="139">
        <f t="shared" si="1"/>
        <v>0</v>
      </c>
      <c r="I22" s="139">
        <f t="shared" si="2"/>
        <v>60</v>
      </c>
      <c r="J22" s="139">
        <f t="shared" si="3"/>
        <v>720</v>
      </c>
    </row>
    <row r="23" spans="1:10">
      <c r="A23" s="139">
        <v>1592</v>
      </c>
      <c r="B23" s="139" t="s">
        <v>154</v>
      </c>
      <c r="C23" s="139">
        <v>5</v>
      </c>
      <c r="D23" s="139">
        <v>12</v>
      </c>
      <c r="E23" s="139">
        <f t="shared" si="0"/>
        <v>60</v>
      </c>
      <c r="F23" s="139">
        <v>0</v>
      </c>
      <c r="G23" s="139">
        <v>12</v>
      </c>
      <c r="H23" s="139">
        <f t="shared" si="1"/>
        <v>0</v>
      </c>
      <c r="I23" s="139">
        <f t="shared" si="2"/>
        <v>5</v>
      </c>
      <c r="J23" s="139">
        <f t="shared" si="3"/>
        <v>60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 t="shared" si="0"/>
        <v>0</v>
      </c>
      <c r="F24" s="139">
        <v>0</v>
      </c>
      <c r="G24" s="139">
        <v>12</v>
      </c>
      <c r="H24" s="139">
        <f t="shared" si="1"/>
        <v>0</v>
      </c>
      <c r="I24" s="139">
        <f t="shared" si="2"/>
        <v>0</v>
      </c>
      <c r="J24" s="139">
        <f t="shared" si="3"/>
        <v>0</v>
      </c>
    </row>
    <row r="25" spans="1:10">
      <c r="A25" s="139">
        <v>1594</v>
      </c>
      <c r="B25" s="139" t="s">
        <v>156</v>
      </c>
      <c r="C25" s="139">
        <v>15</v>
      </c>
      <c r="D25" s="139">
        <v>12</v>
      </c>
      <c r="E25" s="139">
        <f t="shared" si="0"/>
        <v>180</v>
      </c>
      <c r="F25" s="139">
        <v>0</v>
      </c>
      <c r="G25" s="139">
        <v>12</v>
      </c>
      <c r="H25" s="139">
        <f t="shared" si="1"/>
        <v>0</v>
      </c>
      <c r="I25" s="139">
        <f t="shared" si="2"/>
        <v>15</v>
      </c>
      <c r="J25" s="139">
        <f t="shared" si="3"/>
        <v>180</v>
      </c>
    </row>
    <row r="26" spans="1:10">
      <c r="A26" s="139">
        <v>1595</v>
      </c>
      <c r="B26" s="139" t="s">
        <v>157</v>
      </c>
      <c r="C26" s="139">
        <v>5</v>
      </c>
      <c r="D26" s="139">
        <v>12</v>
      </c>
      <c r="E26" s="139">
        <f t="shared" si="0"/>
        <v>60</v>
      </c>
      <c r="F26" s="139">
        <v>0</v>
      </c>
      <c r="G26" s="139">
        <v>12</v>
      </c>
      <c r="H26" s="139">
        <f t="shared" si="1"/>
        <v>0</v>
      </c>
      <c r="I26" s="139">
        <f t="shared" si="2"/>
        <v>5</v>
      </c>
      <c r="J26" s="139">
        <f t="shared" si="3"/>
        <v>60</v>
      </c>
    </row>
    <row r="27" spans="1:10">
      <c r="A27" s="139">
        <v>1596</v>
      </c>
      <c r="B27" s="139" t="s">
        <v>158</v>
      </c>
      <c r="C27" s="139">
        <v>10</v>
      </c>
      <c r="D27" s="139">
        <v>12</v>
      </c>
      <c r="E27" s="139">
        <f t="shared" si="0"/>
        <v>120</v>
      </c>
      <c r="F27" s="139">
        <v>0</v>
      </c>
      <c r="G27" s="139">
        <v>12</v>
      </c>
      <c r="H27" s="139">
        <f t="shared" si="1"/>
        <v>0</v>
      </c>
      <c r="I27" s="139">
        <f t="shared" si="2"/>
        <v>10</v>
      </c>
      <c r="J27" s="139">
        <f t="shared" si="3"/>
        <v>120</v>
      </c>
    </row>
    <row r="28" spans="1:10">
      <c r="A28" s="139"/>
      <c r="B28" s="139" t="s">
        <v>159</v>
      </c>
      <c r="C28" s="139">
        <f>SUM(C12:C27)</f>
        <v>110</v>
      </c>
      <c r="D28" s="139"/>
      <c r="E28" s="139"/>
      <c r="F28" s="139">
        <f>SUM(F12:F27)</f>
        <v>0</v>
      </c>
      <c r="G28" s="139"/>
      <c r="H28" s="139"/>
      <c r="I28" s="139">
        <f>SUM(I12:I27)</f>
        <v>110</v>
      </c>
      <c r="J28" s="139"/>
    </row>
  </sheetData>
  <mergeCells count="19">
    <mergeCell ref="F9:F10"/>
    <mergeCell ref="G9:G10"/>
    <mergeCell ref="H9:H10"/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6" t="s">
        <v>61</v>
      </c>
      <c r="C1" s="236"/>
      <c r="D1" s="236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7" t="s">
        <v>81</v>
      </c>
      <c r="D3" s="237"/>
      <c r="E3" s="98">
        <v>300040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172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172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172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172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172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172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172" t="s">
        <v>176</v>
      </c>
      <c r="E13" s="139">
        <v>0</v>
      </c>
    </row>
    <row r="14" spans="1:10">
      <c r="A14" s="139">
        <v>8</v>
      </c>
      <c r="B14" s="139" t="s">
        <v>174</v>
      </c>
      <c r="C14" s="139" t="s">
        <v>177</v>
      </c>
      <c r="D14" s="172" t="s">
        <v>178</v>
      </c>
      <c r="E14" s="139">
        <v>0</v>
      </c>
    </row>
    <row r="15" spans="1:10">
      <c r="A15" s="139">
        <v>9</v>
      </c>
      <c r="B15" s="139" t="s">
        <v>174</v>
      </c>
      <c r="C15" s="139" t="s">
        <v>179</v>
      </c>
      <c r="D15" s="172" t="s">
        <v>180</v>
      </c>
      <c r="E15" s="139">
        <v>0</v>
      </c>
    </row>
    <row r="16" spans="1:10" ht="30">
      <c r="A16" s="139">
        <v>10</v>
      </c>
      <c r="B16" s="139" t="s">
        <v>174</v>
      </c>
      <c r="C16" s="139" t="s">
        <v>181</v>
      </c>
      <c r="D16" s="172" t="s">
        <v>182</v>
      </c>
      <c r="E16" s="139">
        <v>0</v>
      </c>
    </row>
    <row r="17" spans="1:5">
      <c r="A17" s="139">
        <v>11</v>
      </c>
      <c r="B17" s="139" t="s">
        <v>174</v>
      </c>
      <c r="C17" s="139" t="s">
        <v>183</v>
      </c>
      <c r="D17" s="172" t="s">
        <v>184</v>
      </c>
      <c r="E17" s="139">
        <v>0</v>
      </c>
    </row>
    <row r="18" spans="1:5" ht="30">
      <c r="A18" s="139">
        <v>12</v>
      </c>
      <c r="B18" s="139" t="s">
        <v>174</v>
      </c>
      <c r="C18" s="139" t="s">
        <v>185</v>
      </c>
      <c r="D18" s="172" t="s">
        <v>186</v>
      </c>
      <c r="E18" s="139">
        <v>0</v>
      </c>
    </row>
    <row r="19" spans="1:5">
      <c r="A19" s="139">
        <v>13</v>
      </c>
      <c r="B19" s="139" t="s">
        <v>174</v>
      </c>
      <c r="C19" s="139" t="s">
        <v>187</v>
      </c>
      <c r="D19" s="172" t="s">
        <v>188</v>
      </c>
      <c r="E19" s="139">
        <v>0</v>
      </c>
    </row>
    <row r="20" spans="1:5" ht="30">
      <c r="A20" s="139">
        <v>14</v>
      </c>
      <c r="B20" s="139" t="s">
        <v>174</v>
      </c>
      <c r="C20" s="139" t="s">
        <v>189</v>
      </c>
      <c r="D20" s="172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172" t="s">
        <v>192</v>
      </c>
      <c r="E21" s="139">
        <v>0</v>
      </c>
    </row>
    <row r="22" spans="1:5">
      <c r="A22" s="139">
        <v>16</v>
      </c>
      <c r="B22" s="139" t="s">
        <v>174</v>
      </c>
      <c r="C22" s="139" t="s">
        <v>193</v>
      </c>
      <c r="D22" s="172" t="s">
        <v>194</v>
      </c>
      <c r="E22" s="139">
        <v>0</v>
      </c>
    </row>
    <row r="23" spans="1:5" ht="30">
      <c r="A23" s="139">
        <v>17</v>
      </c>
      <c r="B23" s="139" t="s">
        <v>174</v>
      </c>
      <c r="C23" s="139" t="s">
        <v>195</v>
      </c>
      <c r="D23" s="172" t="s">
        <v>196</v>
      </c>
      <c r="E23" s="139">
        <v>0</v>
      </c>
    </row>
    <row r="24" spans="1:5" ht="30">
      <c r="A24" s="139">
        <v>18</v>
      </c>
      <c r="B24" s="139" t="s">
        <v>174</v>
      </c>
      <c r="C24" s="139" t="s">
        <v>197</v>
      </c>
      <c r="D24" s="172" t="s">
        <v>198</v>
      </c>
      <c r="E24" s="139">
        <v>0</v>
      </c>
    </row>
    <row r="25" spans="1:5">
      <c r="A25" s="139">
        <v>19</v>
      </c>
      <c r="B25" s="139" t="s">
        <v>174</v>
      </c>
      <c r="C25" s="139" t="s">
        <v>199</v>
      </c>
      <c r="D25" s="172" t="s">
        <v>200</v>
      </c>
      <c r="E25" s="139">
        <v>0</v>
      </c>
    </row>
    <row r="26" spans="1:5" ht="30">
      <c r="A26" s="139">
        <v>20</v>
      </c>
      <c r="B26" s="139" t="s">
        <v>174</v>
      </c>
      <c r="C26" s="139" t="s">
        <v>201</v>
      </c>
      <c r="D26" s="172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172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172" t="s">
        <v>206</v>
      </c>
      <c r="E28" s="139">
        <v>0</v>
      </c>
    </row>
    <row r="29" spans="1:5">
      <c r="A29" s="139">
        <v>23</v>
      </c>
      <c r="B29" s="139" t="s">
        <v>174</v>
      </c>
      <c r="C29" s="139" t="s">
        <v>207</v>
      </c>
      <c r="D29" s="172" t="s">
        <v>208</v>
      </c>
      <c r="E29" s="139">
        <v>0</v>
      </c>
    </row>
    <row r="30" spans="1:5">
      <c r="A30" s="139">
        <v>24</v>
      </c>
      <c r="B30" s="139" t="s">
        <v>174</v>
      </c>
      <c r="C30" s="139" t="s">
        <v>209</v>
      </c>
      <c r="D30" s="172" t="s">
        <v>210</v>
      </c>
      <c r="E30" s="139">
        <v>0</v>
      </c>
    </row>
    <row r="31" spans="1:5">
      <c r="A31" s="139">
        <v>25</v>
      </c>
      <c r="B31" s="139" t="s">
        <v>174</v>
      </c>
      <c r="C31" s="139" t="s">
        <v>211</v>
      </c>
      <c r="D31" s="172" t="s">
        <v>212</v>
      </c>
      <c r="E31" s="139">
        <v>0</v>
      </c>
    </row>
    <row r="32" spans="1:5">
      <c r="A32" s="139">
        <v>26</v>
      </c>
      <c r="B32" s="139" t="s">
        <v>174</v>
      </c>
      <c r="C32" s="139" t="s">
        <v>213</v>
      </c>
      <c r="D32" s="172" t="s">
        <v>214</v>
      </c>
      <c r="E32" s="139">
        <v>0</v>
      </c>
    </row>
    <row r="33" spans="1:5">
      <c r="A33" s="139">
        <v>27</v>
      </c>
      <c r="B33" s="139" t="s">
        <v>174</v>
      </c>
      <c r="C33" s="139" t="s">
        <v>215</v>
      </c>
      <c r="D33" s="172" t="s">
        <v>216</v>
      </c>
      <c r="E33" s="139">
        <v>0</v>
      </c>
    </row>
    <row r="34" spans="1:5">
      <c r="A34" s="139">
        <v>28</v>
      </c>
      <c r="B34" s="139" t="s">
        <v>174</v>
      </c>
      <c r="C34" s="139" t="s">
        <v>217</v>
      </c>
      <c r="D34" s="172" t="s">
        <v>218</v>
      </c>
      <c r="E34" s="139">
        <v>0</v>
      </c>
    </row>
    <row r="35" spans="1:5">
      <c r="A35" s="139">
        <v>29</v>
      </c>
      <c r="B35" s="139" t="s">
        <v>174</v>
      </c>
      <c r="C35" s="139" t="s">
        <v>219</v>
      </c>
      <c r="D35" s="172" t="s">
        <v>220</v>
      </c>
      <c r="E35" s="139">
        <v>0</v>
      </c>
    </row>
    <row r="36" spans="1:5" ht="30">
      <c r="A36" s="139">
        <v>30</v>
      </c>
      <c r="B36" s="139" t="s">
        <v>174</v>
      </c>
      <c r="C36" s="139" t="s">
        <v>221</v>
      </c>
      <c r="D36" s="172" t="s">
        <v>222</v>
      </c>
      <c r="E36" s="139">
        <v>0</v>
      </c>
    </row>
    <row r="37" spans="1:5">
      <c r="A37" s="139">
        <v>31</v>
      </c>
      <c r="B37" s="139" t="s">
        <v>174</v>
      </c>
      <c r="C37" s="139" t="s">
        <v>223</v>
      </c>
      <c r="D37" s="172" t="s">
        <v>224</v>
      </c>
      <c r="E37" s="139">
        <v>0</v>
      </c>
    </row>
    <row r="38" spans="1:5">
      <c r="A38" s="139">
        <v>32</v>
      </c>
      <c r="B38" s="139" t="s">
        <v>174</v>
      </c>
      <c r="C38" s="139" t="s">
        <v>225</v>
      </c>
      <c r="D38" s="172" t="s">
        <v>226</v>
      </c>
      <c r="E38" s="139">
        <v>0</v>
      </c>
    </row>
    <row r="39" spans="1:5">
      <c r="A39" s="139">
        <v>33</v>
      </c>
      <c r="B39" s="139" t="s">
        <v>174</v>
      </c>
      <c r="C39" s="139" t="s">
        <v>227</v>
      </c>
      <c r="D39" s="172" t="s">
        <v>228</v>
      </c>
      <c r="E39" s="139">
        <v>0</v>
      </c>
    </row>
    <row r="40" spans="1:5" ht="30">
      <c r="A40" s="139">
        <v>34</v>
      </c>
      <c r="B40" s="139" t="s">
        <v>174</v>
      </c>
      <c r="C40" s="139" t="s">
        <v>229</v>
      </c>
      <c r="D40" s="172" t="s">
        <v>230</v>
      </c>
      <c r="E40" s="139">
        <v>0</v>
      </c>
    </row>
    <row r="41" spans="1:5">
      <c r="A41" s="139">
        <v>35</v>
      </c>
      <c r="B41" s="139" t="s">
        <v>174</v>
      </c>
      <c r="C41" s="139" t="s">
        <v>231</v>
      </c>
      <c r="D41" s="172" t="s">
        <v>232</v>
      </c>
      <c r="E41" s="139">
        <v>0</v>
      </c>
    </row>
    <row r="42" spans="1:5" ht="30">
      <c r="A42" s="139">
        <v>36</v>
      </c>
      <c r="B42" s="139" t="s">
        <v>174</v>
      </c>
      <c r="C42" s="139" t="s">
        <v>233</v>
      </c>
      <c r="D42" s="172" t="s">
        <v>234</v>
      </c>
      <c r="E42" s="139">
        <v>0</v>
      </c>
    </row>
    <row r="43" spans="1:5" ht="30">
      <c r="A43" s="139">
        <v>37</v>
      </c>
      <c r="B43" s="139" t="s">
        <v>174</v>
      </c>
      <c r="C43" s="139" t="s">
        <v>235</v>
      </c>
      <c r="D43" s="172" t="s">
        <v>236</v>
      </c>
      <c r="E43" s="139">
        <v>0</v>
      </c>
    </row>
    <row r="44" spans="1:5">
      <c r="A44" s="139">
        <v>38</v>
      </c>
      <c r="B44" s="139" t="s">
        <v>174</v>
      </c>
      <c r="C44" s="139" t="s">
        <v>237</v>
      </c>
      <c r="D44" s="172" t="s">
        <v>238</v>
      </c>
      <c r="E44" s="139">
        <v>0</v>
      </c>
    </row>
    <row r="45" spans="1:5">
      <c r="A45" s="139">
        <v>39</v>
      </c>
      <c r="B45" s="139" t="s">
        <v>174</v>
      </c>
      <c r="C45" s="139" t="s">
        <v>239</v>
      </c>
      <c r="D45" s="172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172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172" t="s">
        <v>244</v>
      </c>
      <c r="E47" s="139">
        <v>0</v>
      </c>
    </row>
    <row r="48" spans="1:5">
      <c r="A48" s="139">
        <v>42</v>
      </c>
      <c r="B48" s="139" t="s">
        <v>174</v>
      </c>
      <c r="C48" s="139" t="s">
        <v>245</v>
      </c>
      <c r="D48" s="172" t="s">
        <v>246</v>
      </c>
      <c r="E48" s="139">
        <v>0</v>
      </c>
    </row>
    <row r="49" spans="1:5">
      <c r="A49" s="139">
        <v>43</v>
      </c>
      <c r="B49" s="139" t="s">
        <v>174</v>
      </c>
      <c r="C49" s="139" t="s">
        <v>247</v>
      </c>
      <c r="D49" s="172" t="s">
        <v>248</v>
      </c>
      <c r="E49" s="139">
        <v>0</v>
      </c>
    </row>
    <row r="50" spans="1:5" ht="30">
      <c r="A50" s="139">
        <v>44</v>
      </c>
      <c r="B50" s="139" t="s">
        <v>174</v>
      </c>
      <c r="C50" s="139" t="s">
        <v>249</v>
      </c>
      <c r="D50" s="172" t="s">
        <v>250</v>
      </c>
      <c r="E50" s="139">
        <v>0</v>
      </c>
    </row>
    <row r="51" spans="1:5">
      <c r="A51" s="139">
        <v>45</v>
      </c>
      <c r="B51" s="139" t="s">
        <v>174</v>
      </c>
      <c r="C51" s="139" t="s">
        <v>251</v>
      </c>
      <c r="D51" s="172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172" t="s">
        <v>254</v>
      </c>
      <c r="E52" s="139">
        <v>0</v>
      </c>
    </row>
    <row r="53" spans="1:5">
      <c r="A53" s="139">
        <v>47</v>
      </c>
      <c r="B53" s="139" t="s">
        <v>174</v>
      </c>
      <c r="C53" s="139" t="s">
        <v>255</v>
      </c>
      <c r="D53" s="172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172" t="s">
        <v>258</v>
      </c>
      <c r="E54" s="139">
        <v>0</v>
      </c>
    </row>
    <row r="55" spans="1:5">
      <c r="A55" s="139">
        <v>49</v>
      </c>
      <c r="B55" s="139" t="s">
        <v>174</v>
      </c>
      <c r="C55" s="139" t="s">
        <v>259</v>
      </c>
      <c r="D55" s="172" t="s">
        <v>260</v>
      </c>
      <c r="E55" s="139">
        <v>0</v>
      </c>
    </row>
    <row r="56" spans="1:5">
      <c r="A56" s="139">
        <v>50</v>
      </c>
      <c r="B56" s="139" t="s">
        <v>174</v>
      </c>
      <c r="C56" s="139" t="s">
        <v>261</v>
      </c>
      <c r="D56" s="172" t="s">
        <v>262</v>
      </c>
      <c r="E56" s="139">
        <v>0</v>
      </c>
    </row>
    <row r="57" spans="1:5">
      <c r="A57" s="139">
        <v>51</v>
      </c>
      <c r="B57" s="139" t="s">
        <v>174</v>
      </c>
      <c r="C57" s="139" t="s">
        <v>263</v>
      </c>
      <c r="D57" s="172" t="s">
        <v>264</v>
      </c>
      <c r="E57" s="139">
        <v>0</v>
      </c>
    </row>
    <row r="58" spans="1:5">
      <c r="A58" s="139">
        <v>52</v>
      </c>
      <c r="B58" s="139" t="s">
        <v>174</v>
      </c>
      <c r="C58" s="139" t="s">
        <v>265</v>
      </c>
      <c r="D58" s="172" t="s">
        <v>266</v>
      </c>
      <c r="E58" s="139">
        <v>0</v>
      </c>
    </row>
    <row r="59" spans="1:5">
      <c r="A59" s="139">
        <v>53</v>
      </c>
      <c r="B59" s="139" t="s">
        <v>174</v>
      </c>
      <c r="C59" s="139" t="s">
        <v>267</v>
      </c>
      <c r="D59" s="172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172" t="s">
        <v>270</v>
      </c>
      <c r="E60" s="139">
        <v>0</v>
      </c>
    </row>
    <row r="61" spans="1:5" ht="30">
      <c r="A61" s="139">
        <v>55</v>
      </c>
      <c r="B61" s="139" t="s">
        <v>174</v>
      </c>
      <c r="C61" s="139" t="s">
        <v>271</v>
      </c>
      <c r="D61" s="172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172" t="s">
        <v>274</v>
      </c>
      <c r="E62" s="139">
        <v>0</v>
      </c>
    </row>
    <row r="63" spans="1:5">
      <c r="A63" s="139">
        <v>57</v>
      </c>
      <c r="B63" s="139" t="s">
        <v>174</v>
      </c>
      <c r="C63" s="139" t="s">
        <v>275</v>
      </c>
      <c r="D63" s="172" t="s">
        <v>276</v>
      </c>
      <c r="E63" s="139">
        <v>0</v>
      </c>
    </row>
    <row r="64" spans="1:5">
      <c r="A64" s="139">
        <v>58</v>
      </c>
      <c r="B64" s="139" t="s">
        <v>174</v>
      </c>
      <c r="C64" s="139" t="s">
        <v>277</v>
      </c>
      <c r="D64" s="172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172" t="s">
        <v>280</v>
      </c>
      <c r="E65" s="139">
        <v>0</v>
      </c>
    </row>
    <row r="66" spans="1:5">
      <c r="A66" s="139">
        <v>60</v>
      </c>
      <c r="B66" s="139" t="s">
        <v>174</v>
      </c>
      <c r="C66" s="139" t="s">
        <v>281</v>
      </c>
      <c r="D66" s="172" t="s">
        <v>282</v>
      </c>
      <c r="E66" s="139">
        <v>0</v>
      </c>
    </row>
    <row r="67" spans="1:5">
      <c r="A67" s="139">
        <v>61</v>
      </c>
      <c r="B67" s="139" t="s">
        <v>174</v>
      </c>
      <c r="C67" s="139" t="s">
        <v>283</v>
      </c>
      <c r="D67" s="172" t="s">
        <v>284</v>
      </c>
      <c r="E67" s="139">
        <v>0</v>
      </c>
    </row>
    <row r="68" spans="1:5">
      <c r="A68" s="139">
        <v>62</v>
      </c>
      <c r="B68" s="139" t="s">
        <v>174</v>
      </c>
      <c r="C68" s="139" t="s">
        <v>285</v>
      </c>
      <c r="D68" s="172" t="s">
        <v>286</v>
      </c>
      <c r="E68" s="139">
        <v>0</v>
      </c>
    </row>
    <row r="69" spans="1:5" ht="30">
      <c r="A69" s="139">
        <v>63</v>
      </c>
      <c r="B69" s="139" t="s">
        <v>174</v>
      </c>
      <c r="C69" s="139" t="s">
        <v>287</v>
      </c>
      <c r="D69" s="172" t="s">
        <v>288</v>
      </c>
      <c r="E69" s="139">
        <v>0</v>
      </c>
    </row>
    <row r="70" spans="1:5">
      <c r="A70" s="139">
        <v>64</v>
      </c>
      <c r="B70" s="139" t="s">
        <v>174</v>
      </c>
      <c r="C70" s="139" t="s">
        <v>289</v>
      </c>
      <c r="D70" s="172" t="s">
        <v>290</v>
      </c>
      <c r="E70" s="139">
        <v>0</v>
      </c>
    </row>
    <row r="71" spans="1:5" ht="30">
      <c r="A71" s="139">
        <v>65</v>
      </c>
      <c r="B71" s="139" t="s">
        <v>174</v>
      </c>
      <c r="C71" s="139" t="s">
        <v>291</v>
      </c>
      <c r="D71" s="172" t="s">
        <v>292</v>
      </c>
      <c r="E71" s="139">
        <v>0</v>
      </c>
    </row>
    <row r="72" spans="1:5">
      <c r="A72" s="139">
        <v>66</v>
      </c>
      <c r="B72" s="139" t="s">
        <v>174</v>
      </c>
      <c r="C72" s="139" t="s">
        <v>293</v>
      </c>
      <c r="D72" s="172" t="s">
        <v>294</v>
      </c>
      <c r="E72" s="139">
        <v>0</v>
      </c>
    </row>
    <row r="73" spans="1:5">
      <c r="A73" s="139">
        <v>67</v>
      </c>
      <c r="B73" s="139" t="s">
        <v>174</v>
      </c>
      <c r="C73" s="139" t="s">
        <v>295</v>
      </c>
      <c r="D73" s="172" t="s">
        <v>296</v>
      </c>
      <c r="E73" s="139">
        <v>0</v>
      </c>
    </row>
    <row r="74" spans="1:5" ht="30">
      <c r="A74" s="139">
        <v>68</v>
      </c>
      <c r="B74" s="139" t="s">
        <v>174</v>
      </c>
      <c r="C74" s="139" t="s">
        <v>297</v>
      </c>
      <c r="D74" s="172" t="s">
        <v>298</v>
      </c>
      <c r="E74" s="139">
        <v>0</v>
      </c>
    </row>
    <row r="75" spans="1:5">
      <c r="A75" s="139">
        <v>69</v>
      </c>
      <c r="B75" s="139" t="s">
        <v>174</v>
      </c>
      <c r="C75" s="139" t="s">
        <v>299</v>
      </c>
      <c r="D75" s="172" t="s">
        <v>300</v>
      </c>
      <c r="E75" s="139">
        <v>0</v>
      </c>
    </row>
    <row r="76" spans="1:5">
      <c r="A76" s="139">
        <v>70</v>
      </c>
      <c r="B76" s="139" t="s">
        <v>174</v>
      </c>
      <c r="C76" s="139" t="s">
        <v>301</v>
      </c>
      <c r="D76" s="172" t="s">
        <v>302</v>
      </c>
      <c r="E76" s="139">
        <v>0</v>
      </c>
    </row>
    <row r="77" spans="1:5" ht="30">
      <c r="A77" s="139">
        <v>71</v>
      </c>
      <c r="B77" s="139" t="s">
        <v>174</v>
      </c>
      <c r="C77" s="139" t="s">
        <v>303</v>
      </c>
      <c r="D77" s="172" t="s">
        <v>304</v>
      </c>
      <c r="E77" s="139">
        <v>0</v>
      </c>
    </row>
    <row r="78" spans="1:5">
      <c r="A78" s="139">
        <v>72</v>
      </c>
      <c r="B78" s="139" t="s">
        <v>174</v>
      </c>
      <c r="C78" s="139" t="s">
        <v>305</v>
      </c>
      <c r="D78" s="172" t="s">
        <v>306</v>
      </c>
      <c r="E78" s="139">
        <v>0</v>
      </c>
    </row>
    <row r="79" spans="1:5">
      <c r="A79" s="139">
        <v>73</v>
      </c>
      <c r="B79" s="139" t="s">
        <v>174</v>
      </c>
      <c r="C79" s="139" t="s">
        <v>307</v>
      </c>
      <c r="D79" s="172" t="s">
        <v>308</v>
      </c>
      <c r="E79" s="139">
        <v>0</v>
      </c>
    </row>
    <row r="80" spans="1:5">
      <c r="A80" s="139">
        <v>74</v>
      </c>
      <c r="B80" s="139" t="s">
        <v>174</v>
      </c>
      <c r="C80" s="139" t="s">
        <v>309</v>
      </c>
      <c r="D80" s="172" t="s">
        <v>310</v>
      </c>
      <c r="E80" s="139">
        <v>0</v>
      </c>
    </row>
    <row r="81" spans="1:5" ht="30">
      <c r="A81" s="139">
        <v>75</v>
      </c>
      <c r="B81" s="139" t="s">
        <v>174</v>
      </c>
      <c r="C81" s="139" t="s">
        <v>311</v>
      </c>
      <c r="D81" s="172" t="s">
        <v>312</v>
      </c>
      <c r="E81" s="139">
        <v>0</v>
      </c>
    </row>
    <row r="82" spans="1:5">
      <c r="A82" s="139">
        <v>76</v>
      </c>
      <c r="B82" s="139" t="s">
        <v>174</v>
      </c>
      <c r="C82" s="139" t="s">
        <v>313</v>
      </c>
      <c r="D82" s="172" t="s">
        <v>314</v>
      </c>
      <c r="E82" s="139">
        <v>0</v>
      </c>
    </row>
    <row r="83" spans="1:5">
      <c r="A83" s="139">
        <v>77</v>
      </c>
      <c r="B83" s="139" t="s">
        <v>174</v>
      </c>
      <c r="C83" s="139" t="s">
        <v>315</v>
      </c>
      <c r="D83" s="172" t="s">
        <v>316</v>
      </c>
      <c r="E83" s="139">
        <v>0</v>
      </c>
    </row>
    <row r="84" spans="1:5">
      <c r="A84" s="139">
        <v>78</v>
      </c>
      <c r="B84" s="139" t="s">
        <v>174</v>
      </c>
      <c r="C84" s="139" t="s">
        <v>317</v>
      </c>
      <c r="D84" s="172" t="s">
        <v>318</v>
      </c>
      <c r="E84" s="139">
        <v>0</v>
      </c>
    </row>
    <row r="85" spans="1:5">
      <c r="A85" s="139">
        <v>79</v>
      </c>
      <c r="B85" s="139" t="s">
        <v>174</v>
      </c>
      <c r="C85" s="139" t="s">
        <v>319</v>
      </c>
      <c r="D85" s="172" t="s">
        <v>320</v>
      </c>
      <c r="E85" s="139">
        <v>0</v>
      </c>
    </row>
    <row r="86" spans="1:5" ht="30">
      <c r="A86" s="139">
        <v>80</v>
      </c>
      <c r="B86" s="139" t="s">
        <v>174</v>
      </c>
      <c r="C86" s="139" t="s">
        <v>321</v>
      </c>
      <c r="D86" s="172" t="s">
        <v>322</v>
      </c>
      <c r="E86" s="139">
        <v>0</v>
      </c>
    </row>
    <row r="87" spans="1:5">
      <c r="A87" s="139">
        <v>81</v>
      </c>
      <c r="B87" s="139" t="s">
        <v>174</v>
      </c>
      <c r="C87" s="139" t="s">
        <v>323</v>
      </c>
      <c r="D87" s="172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172" t="s">
        <v>326</v>
      </c>
      <c r="E88" s="139">
        <v>0</v>
      </c>
    </row>
    <row r="89" spans="1:5">
      <c r="A89" s="139">
        <v>83</v>
      </c>
      <c r="B89" s="139" t="s">
        <v>174</v>
      </c>
      <c r="C89" s="139" t="s">
        <v>327</v>
      </c>
      <c r="D89" s="172" t="s">
        <v>328</v>
      </c>
      <c r="E89" s="139">
        <v>0</v>
      </c>
    </row>
    <row r="90" spans="1:5" ht="30">
      <c r="A90" s="139">
        <v>84</v>
      </c>
      <c r="B90" s="139" t="s">
        <v>174</v>
      </c>
      <c r="C90" s="139" t="s">
        <v>329</v>
      </c>
      <c r="D90" s="172" t="s">
        <v>330</v>
      </c>
      <c r="E90" s="139">
        <v>0</v>
      </c>
    </row>
    <row r="91" spans="1:5" ht="30">
      <c r="A91" s="139">
        <v>85</v>
      </c>
      <c r="B91" s="139" t="s">
        <v>174</v>
      </c>
      <c r="C91" s="139" t="s">
        <v>331</v>
      </c>
      <c r="D91" s="172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172" t="s">
        <v>334</v>
      </c>
      <c r="E92" s="139">
        <v>0</v>
      </c>
    </row>
    <row r="93" spans="1:5" ht="30">
      <c r="A93" s="139">
        <v>87</v>
      </c>
      <c r="B93" s="139" t="s">
        <v>174</v>
      </c>
      <c r="C93" s="139" t="s">
        <v>335</v>
      </c>
      <c r="D93" s="172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172" t="s">
        <v>338</v>
      </c>
      <c r="E94" s="139">
        <v>0</v>
      </c>
    </row>
    <row r="95" spans="1:5" ht="30">
      <c r="A95" s="139">
        <v>89</v>
      </c>
      <c r="B95" s="139" t="s">
        <v>174</v>
      </c>
      <c r="C95" s="139" t="s">
        <v>339</v>
      </c>
      <c r="D95" s="172" t="s">
        <v>340</v>
      </c>
      <c r="E95" s="139">
        <v>0</v>
      </c>
    </row>
    <row r="96" spans="1:5" ht="30">
      <c r="A96" s="139">
        <v>90</v>
      </c>
      <c r="B96" s="139" t="s">
        <v>174</v>
      </c>
      <c r="C96" s="139" t="s">
        <v>341</v>
      </c>
      <c r="D96" s="172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172" t="s">
        <v>344</v>
      </c>
      <c r="E97" s="139">
        <v>0</v>
      </c>
    </row>
    <row r="98" spans="1:5">
      <c r="A98" s="139">
        <v>92</v>
      </c>
      <c r="B98" s="139" t="s">
        <v>174</v>
      </c>
      <c r="C98" s="139" t="s">
        <v>345</v>
      </c>
      <c r="D98" s="172" t="s">
        <v>346</v>
      </c>
      <c r="E98" s="139">
        <v>0</v>
      </c>
    </row>
    <row r="99" spans="1:5">
      <c r="A99" s="139">
        <v>93</v>
      </c>
      <c r="B99" s="139" t="s">
        <v>347</v>
      </c>
      <c r="C99" s="139" t="s">
        <v>348</v>
      </c>
      <c r="D99" s="172" t="s">
        <v>349</v>
      </c>
      <c r="E99" s="139">
        <v>0</v>
      </c>
    </row>
    <row r="100" spans="1:5">
      <c r="A100" s="139">
        <v>94</v>
      </c>
      <c r="B100" s="139" t="s">
        <v>347</v>
      </c>
      <c r="C100" s="139" t="s">
        <v>350</v>
      </c>
      <c r="D100" s="172" t="s">
        <v>351</v>
      </c>
      <c r="E100" s="139">
        <v>0</v>
      </c>
    </row>
    <row r="101" spans="1:5">
      <c r="A101" s="139">
        <v>95</v>
      </c>
      <c r="B101" s="139" t="s">
        <v>347</v>
      </c>
      <c r="C101" s="139" t="s">
        <v>352</v>
      </c>
      <c r="D101" s="172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172" t="s">
        <v>355</v>
      </c>
      <c r="E102" s="139">
        <v>0</v>
      </c>
    </row>
    <row r="103" spans="1:5">
      <c r="A103" s="139">
        <v>97</v>
      </c>
      <c r="B103" s="139" t="s">
        <v>347</v>
      </c>
      <c r="C103" s="139" t="s">
        <v>356</v>
      </c>
      <c r="D103" s="172" t="s">
        <v>357</v>
      </c>
      <c r="E103" s="139">
        <v>0</v>
      </c>
    </row>
    <row r="104" spans="1:5">
      <c r="A104" s="139">
        <v>98</v>
      </c>
      <c r="B104" s="139" t="s">
        <v>347</v>
      </c>
      <c r="C104" s="139" t="s">
        <v>358</v>
      </c>
      <c r="D104" s="172" t="s">
        <v>359</v>
      </c>
      <c r="E104" s="139">
        <v>0</v>
      </c>
    </row>
    <row r="105" spans="1:5">
      <c r="A105" s="139">
        <v>99</v>
      </c>
      <c r="B105" s="139" t="s">
        <v>347</v>
      </c>
      <c r="C105" s="139" t="s">
        <v>360</v>
      </c>
      <c r="D105" s="172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172" t="s">
        <v>363</v>
      </c>
      <c r="E106" s="139">
        <v>0</v>
      </c>
    </row>
    <row r="107" spans="1:5">
      <c r="A107" s="139">
        <v>101</v>
      </c>
      <c r="B107" s="139" t="s">
        <v>347</v>
      </c>
      <c r="C107" s="139" t="s">
        <v>364</v>
      </c>
      <c r="D107" s="172" t="s">
        <v>365</v>
      </c>
      <c r="E107" s="139">
        <v>0</v>
      </c>
    </row>
    <row r="108" spans="1:5">
      <c r="A108" s="139">
        <v>102</v>
      </c>
      <c r="B108" s="139" t="s">
        <v>347</v>
      </c>
      <c r="C108" s="139" t="s">
        <v>366</v>
      </c>
      <c r="D108" s="172" t="s">
        <v>367</v>
      </c>
      <c r="E108" s="139">
        <v>0</v>
      </c>
    </row>
    <row r="109" spans="1:5">
      <c r="A109" s="139">
        <v>103</v>
      </c>
      <c r="B109" s="139" t="s">
        <v>347</v>
      </c>
      <c r="C109" s="139" t="s">
        <v>368</v>
      </c>
      <c r="D109" s="172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172" t="s">
        <v>371</v>
      </c>
      <c r="E110" s="139">
        <v>0</v>
      </c>
    </row>
    <row r="111" spans="1:5">
      <c r="A111" s="139">
        <v>105</v>
      </c>
      <c r="B111" s="139" t="s">
        <v>347</v>
      </c>
      <c r="C111" s="139" t="s">
        <v>372</v>
      </c>
      <c r="D111" s="172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172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172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172" t="s">
        <v>379</v>
      </c>
      <c r="E114" s="139">
        <v>0</v>
      </c>
    </row>
    <row r="115" spans="1:5">
      <c r="A115" s="139">
        <v>109</v>
      </c>
      <c r="B115" s="139" t="s">
        <v>347</v>
      </c>
      <c r="C115" s="139" t="s">
        <v>380</v>
      </c>
      <c r="D115" s="172" t="s">
        <v>381</v>
      </c>
      <c r="E115" s="139">
        <v>0</v>
      </c>
    </row>
    <row r="116" spans="1:5">
      <c r="A116" s="139">
        <v>110</v>
      </c>
      <c r="B116" s="139" t="s">
        <v>347</v>
      </c>
      <c r="C116" s="139" t="s">
        <v>382</v>
      </c>
      <c r="D116" s="172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172" t="s">
        <v>385</v>
      </c>
      <c r="E117" s="139">
        <v>0</v>
      </c>
    </row>
    <row r="118" spans="1:5">
      <c r="A118" s="139">
        <v>112</v>
      </c>
      <c r="B118" s="139" t="s">
        <v>347</v>
      </c>
      <c r="C118" s="139" t="s">
        <v>386</v>
      </c>
      <c r="D118" s="172" t="s">
        <v>387</v>
      </c>
      <c r="E118" s="139">
        <v>0</v>
      </c>
    </row>
    <row r="119" spans="1:5">
      <c r="A119" s="139">
        <v>113</v>
      </c>
      <c r="B119" s="139" t="s">
        <v>347</v>
      </c>
      <c r="C119" s="139" t="s">
        <v>388</v>
      </c>
      <c r="D119" s="172" t="s">
        <v>389</v>
      </c>
      <c r="E119" s="139">
        <v>0</v>
      </c>
    </row>
    <row r="120" spans="1:5">
      <c r="A120" s="139">
        <v>114</v>
      </c>
      <c r="B120" s="139" t="s">
        <v>347</v>
      </c>
      <c r="C120" s="139" t="s">
        <v>390</v>
      </c>
      <c r="D120" s="172" t="s">
        <v>391</v>
      </c>
      <c r="E120" s="139">
        <v>0</v>
      </c>
    </row>
    <row r="121" spans="1:5">
      <c r="A121" s="139">
        <v>115</v>
      </c>
      <c r="B121" s="139" t="s">
        <v>347</v>
      </c>
      <c r="C121" s="139" t="s">
        <v>392</v>
      </c>
      <c r="D121" s="172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172" t="s">
        <v>395</v>
      </c>
      <c r="E122" s="139">
        <v>0</v>
      </c>
    </row>
    <row r="123" spans="1:5">
      <c r="A123" s="139">
        <v>117</v>
      </c>
      <c r="B123" s="139" t="s">
        <v>347</v>
      </c>
      <c r="C123" s="139" t="s">
        <v>396</v>
      </c>
      <c r="D123" s="172" t="s">
        <v>397</v>
      </c>
      <c r="E123" s="139">
        <v>0</v>
      </c>
    </row>
    <row r="124" spans="1:5">
      <c r="A124" s="139">
        <v>118</v>
      </c>
      <c r="B124" s="139" t="s">
        <v>347</v>
      </c>
      <c r="C124" s="139" t="s">
        <v>398</v>
      </c>
      <c r="D124" s="172" t="s">
        <v>399</v>
      </c>
      <c r="E124" s="139">
        <v>0</v>
      </c>
    </row>
    <row r="125" spans="1:5">
      <c r="A125" s="139">
        <v>119</v>
      </c>
      <c r="B125" s="139" t="s">
        <v>347</v>
      </c>
      <c r="C125" s="139" t="s">
        <v>400</v>
      </c>
      <c r="D125" s="172" t="s">
        <v>401</v>
      </c>
      <c r="E125" s="139">
        <v>0</v>
      </c>
    </row>
    <row r="126" spans="1:5">
      <c r="A126" s="139">
        <v>120</v>
      </c>
      <c r="B126" s="139" t="s">
        <v>347</v>
      </c>
      <c r="C126" s="139" t="s">
        <v>402</v>
      </c>
      <c r="D126" s="172" t="s">
        <v>403</v>
      </c>
      <c r="E126" s="139">
        <v>0</v>
      </c>
    </row>
    <row r="127" spans="1:5">
      <c r="A127" s="139">
        <v>121</v>
      </c>
      <c r="B127" s="139" t="s">
        <v>347</v>
      </c>
      <c r="C127" s="139" t="s">
        <v>404</v>
      </c>
      <c r="D127" s="172" t="s">
        <v>405</v>
      </c>
      <c r="E127" s="139">
        <v>0</v>
      </c>
    </row>
    <row r="128" spans="1:5">
      <c r="A128" s="139">
        <v>122</v>
      </c>
      <c r="B128" s="139" t="s">
        <v>347</v>
      </c>
      <c r="C128" s="139" t="s">
        <v>406</v>
      </c>
      <c r="D128" s="172" t="s">
        <v>407</v>
      </c>
      <c r="E128" s="139">
        <v>0</v>
      </c>
    </row>
    <row r="129" spans="1:5">
      <c r="A129" s="139">
        <v>123</v>
      </c>
      <c r="B129" s="139" t="s">
        <v>347</v>
      </c>
      <c r="C129" s="139" t="s">
        <v>408</v>
      </c>
      <c r="D129" s="172" t="s">
        <v>409</v>
      </c>
      <c r="E129" s="139">
        <v>0</v>
      </c>
    </row>
    <row r="130" spans="1:5">
      <c r="A130" s="139">
        <v>124</v>
      </c>
      <c r="B130" s="139" t="s">
        <v>347</v>
      </c>
      <c r="C130" s="139" t="s">
        <v>410</v>
      </c>
      <c r="D130" s="172" t="s">
        <v>411</v>
      </c>
      <c r="E130" s="139">
        <v>0</v>
      </c>
    </row>
    <row r="131" spans="1:5">
      <c r="A131" s="139">
        <v>125</v>
      </c>
      <c r="B131" s="139" t="s">
        <v>347</v>
      </c>
      <c r="C131" s="139" t="s">
        <v>412</v>
      </c>
      <c r="D131" s="172" t="s">
        <v>413</v>
      </c>
      <c r="E131" s="139">
        <v>0</v>
      </c>
    </row>
    <row r="132" spans="1:5">
      <c r="A132" s="139">
        <v>126</v>
      </c>
      <c r="B132" s="139" t="s">
        <v>347</v>
      </c>
      <c r="C132" s="139" t="s">
        <v>414</v>
      </c>
      <c r="D132" s="172" t="s">
        <v>415</v>
      </c>
      <c r="E132" s="139">
        <v>0</v>
      </c>
    </row>
    <row r="133" spans="1:5">
      <c r="A133" s="139">
        <v>127</v>
      </c>
      <c r="B133" s="139" t="s">
        <v>347</v>
      </c>
      <c r="C133" s="139" t="s">
        <v>416</v>
      </c>
      <c r="D133" s="172" t="s">
        <v>417</v>
      </c>
      <c r="E133" s="139">
        <v>0</v>
      </c>
    </row>
    <row r="134" spans="1:5">
      <c r="A134" s="139">
        <v>128</v>
      </c>
      <c r="B134" s="139" t="s">
        <v>347</v>
      </c>
      <c r="C134" s="139" t="s">
        <v>418</v>
      </c>
      <c r="D134" s="172" t="s">
        <v>419</v>
      </c>
      <c r="E134" s="139">
        <v>0</v>
      </c>
    </row>
    <row r="135" spans="1:5" ht="30">
      <c r="A135" s="139">
        <v>129</v>
      </c>
      <c r="B135" s="139" t="s">
        <v>347</v>
      </c>
      <c r="C135" s="139" t="s">
        <v>420</v>
      </c>
      <c r="D135" s="172" t="s">
        <v>421</v>
      </c>
      <c r="E135" s="139">
        <v>0</v>
      </c>
    </row>
    <row r="136" spans="1:5">
      <c r="A136" s="139">
        <v>130</v>
      </c>
      <c r="B136" s="139" t="s">
        <v>347</v>
      </c>
      <c r="C136" s="139" t="s">
        <v>422</v>
      </c>
      <c r="D136" s="172" t="s">
        <v>423</v>
      </c>
      <c r="E136" s="139">
        <v>0</v>
      </c>
    </row>
    <row r="137" spans="1:5" ht="30">
      <c r="A137" s="139">
        <v>131</v>
      </c>
      <c r="B137" s="139" t="s">
        <v>347</v>
      </c>
      <c r="C137" s="139" t="s">
        <v>424</v>
      </c>
      <c r="D137" s="172" t="s">
        <v>425</v>
      </c>
      <c r="E137" s="139">
        <v>0</v>
      </c>
    </row>
    <row r="138" spans="1:5" ht="30">
      <c r="A138" s="139">
        <v>132</v>
      </c>
      <c r="B138" s="139" t="s">
        <v>347</v>
      </c>
      <c r="C138" s="139" t="s">
        <v>426</v>
      </c>
      <c r="D138" s="172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172" t="s">
        <v>429</v>
      </c>
      <c r="E139" s="139">
        <v>0</v>
      </c>
    </row>
    <row r="140" spans="1:5">
      <c r="A140" s="139">
        <v>134</v>
      </c>
      <c r="B140" s="139" t="s">
        <v>347</v>
      </c>
      <c r="C140" s="139" t="s">
        <v>430</v>
      </c>
      <c r="D140" s="172" t="s">
        <v>431</v>
      </c>
      <c r="E140" s="139">
        <v>0</v>
      </c>
    </row>
    <row r="141" spans="1:5" ht="30">
      <c r="A141" s="139">
        <v>135</v>
      </c>
      <c r="B141" s="139" t="s">
        <v>347</v>
      </c>
      <c r="C141" s="139" t="s">
        <v>432</v>
      </c>
      <c r="D141" s="172" t="s">
        <v>433</v>
      </c>
      <c r="E141" s="139">
        <v>0</v>
      </c>
    </row>
    <row r="142" spans="1:5">
      <c r="A142" s="139">
        <v>136</v>
      </c>
      <c r="B142" s="139" t="s">
        <v>347</v>
      </c>
      <c r="C142" s="139" t="s">
        <v>434</v>
      </c>
      <c r="D142" s="172" t="s">
        <v>435</v>
      </c>
      <c r="E142" s="139">
        <v>0</v>
      </c>
    </row>
    <row r="143" spans="1:5">
      <c r="A143" s="139">
        <v>137</v>
      </c>
      <c r="B143" s="139" t="s">
        <v>347</v>
      </c>
      <c r="C143" s="139" t="s">
        <v>436</v>
      </c>
      <c r="D143" s="172" t="s">
        <v>437</v>
      </c>
      <c r="E143" s="139">
        <v>0</v>
      </c>
    </row>
    <row r="144" spans="1:5">
      <c r="A144" s="139">
        <v>138</v>
      </c>
      <c r="B144" s="139" t="s">
        <v>347</v>
      </c>
      <c r="C144" s="139" t="s">
        <v>438</v>
      </c>
      <c r="D144" s="172" t="s">
        <v>439</v>
      </c>
      <c r="E144" s="139">
        <v>0</v>
      </c>
    </row>
    <row r="145" spans="1:5">
      <c r="A145" s="139">
        <v>139</v>
      </c>
      <c r="B145" s="139" t="s">
        <v>347</v>
      </c>
      <c r="C145" s="139" t="s">
        <v>440</v>
      </c>
      <c r="D145" s="172" t="s">
        <v>441</v>
      </c>
      <c r="E145" s="139">
        <v>0</v>
      </c>
    </row>
    <row r="146" spans="1:5">
      <c r="A146" s="139">
        <v>140</v>
      </c>
      <c r="B146" s="139" t="s">
        <v>347</v>
      </c>
      <c r="C146" s="139" t="s">
        <v>442</v>
      </c>
      <c r="D146" s="172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172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172" t="s">
        <v>447</v>
      </c>
      <c r="E148" s="139">
        <v>0</v>
      </c>
    </row>
    <row r="149" spans="1:5">
      <c r="A149" s="139">
        <v>143</v>
      </c>
      <c r="B149" s="139" t="s">
        <v>448</v>
      </c>
      <c r="C149" s="139" t="s">
        <v>449</v>
      </c>
      <c r="D149" s="172" t="s">
        <v>450</v>
      </c>
      <c r="E149" s="139">
        <v>893</v>
      </c>
    </row>
    <row r="150" spans="1:5">
      <c r="A150" s="139">
        <v>144</v>
      </c>
      <c r="B150" s="139" t="s">
        <v>448</v>
      </c>
      <c r="C150" s="139" t="s">
        <v>451</v>
      </c>
      <c r="D150" s="172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172" t="s">
        <v>454</v>
      </c>
      <c r="E151" s="139">
        <v>0</v>
      </c>
    </row>
    <row r="152" spans="1:5">
      <c r="A152" s="139">
        <v>146</v>
      </c>
      <c r="B152" s="139" t="s">
        <v>448</v>
      </c>
      <c r="C152" s="139" t="s">
        <v>455</v>
      </c>
      <c r="D152" s="172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172" t="s">
        <v>458</v>
      </c>
      <c r="E153" s="139">
        <v>0</v>
      </c>
    </row>
    <row r="154" spans="1:5">
      <c r="A154" s="139">
        <v>148</v>
      </c>
      <c r="B154" s="139" t="s">
        <v>448</v>
      </c>
      <c r="C154" s="139" t="s">
        <v>459</v>
      </c>
      <c r="D154" s="172" t="s">
        <v>460</v>
      </c>
      <c r="E154" s="139">
        <v>0</v>
      </c>
    </row>
    <row r="155" spans="1:5">
      <c r="A155" s="139">
        <v>149</v>
      </c>
      <c r="B155" s="139" t="s">
        <v>448</v>
      </c>
      <c r="C155" s="139" t="s">
        <v>461</v>
      </c>
      <c r="D155" s="172" t="s">
        <v>462</v>
      </c>
      <c r="E155" s="139">
        <v>0</v>
      </c>
    </row>
    <row r="156" spans="1:5">
      <c r="A156" s="139">
        <v>150</v>
      </c>
      <c r="B156" s="139" t="s">
        <v>448</v>
      </c>
      <c r="C156" s="139" t="s">
        <v>463</v>
      </c>
      <c r="D156" s="172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172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172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172" t="s">
        <v>470</v>
      </c>
      <c r="E159" s="139">
        <v>0</v>
      </c>
    </row>
    <row r="160" spans="1:5">
      <c r="A160" s="139">
        <v>154</v>
      </c>
      <c r="B160" s="139" t="s">
        <v>448</v>
      </c>
      <c r="C160" s="139" t="s">
        <v>471</v>
      </c>
      <c r="D160" s="172" t="s">
        <v>472</v>
      </c>
      <c r="E160" s="139">
        <v>0</v>
      </c>
    </row>
    <row r="161" spans="1:5">
      <c r="A161" s="139">
        <v>155</v>
      </c>
      <c r="B161" s="139" t="s">
        <v>448</v>
      </c>
      <c r="C161" s="139" t="s">
        <v>473</v>
      </c>
      <c r="D161" s="172" t="s">
        <v>474</v>
      </c>
      <c r="E161" s="139">
        <v>0</v>
      </c>
    </row>
    <row r="162" spans="1:5">
      <c r="A162" s="139">
        <v>156</v>
      </c>
      <c r="B162" s="139" t="s">
        <v>448</v>
      </c>
      <c r="C162" s="139" t="s">
        <v>475</v>
      </c>
      <c r="D162" s="172" t="s">
        <v>476</v>
      </c>
      <c r="E162" s="139">
        <v>0</v>
      </c>
    </row>
    <row r="163" spans="1:5">
      <c r="A163" s="139">
        <v>157</v>
      </c>
      <c r="B163" s="139" t="s">
        <v>448</v>
      </c>
      <c r="C163" s="139" t="s">
        <v>477</v>
      </c>
      <c r="D163" s="172" t="s">
        <v>478</v>
      </c>
      <c r="E163" s="139">
        <v>0</v>
      </c>
    </row>
    <row r="164" spans="1:5">
      <c r="A164" s="139">
        <v>158</v>
      </c>
      <c r="B164" s="139" t="s">
        <v>448</v>
      </c>
      <c r="C164" s="139" t="s">
        <v>479</v>
      </c>
      <c r="D164" s="172" t="s">
        <v>480</v>
      </c>
      <c r="E164" s="139">
        <v>0</v>
      </c>
    </row>
    <row r="165" spans="1:5">
      <c r="A165" s="139">
        <v>159</v>
      </c>
      <c r="B165" s="139" t="s">
        <v>448</v>
      </c>
      <c r="C165" s="139" t="s">
        <v>481</v>
      </c>
      <c r="D165" s="172" t="s">
        <v>482</v>
      </c>
      <c r="E165" s="139">
        <v>0</v>
      </c>
    </row>
    <row r="166" spans="1:5" ht="30">
      <c r="A166" s="139">
        <v>160</v>
      </c>
      <c r="B166" s="139" t="s">
        <v>448</v>
      </c>
      <c r="C166" s="139" t="s">
        <v>483</v>
      </c>
      <c r="D166" s="172" t="s">
        <v>484</v>
      </c>
      <c r="E166" s="139">
        <v>0</v>
      </c>
    </row>
    <row r="167" spans="1:5">
      <c r="A167" s="139">
        <v>161</v>
      </c>
      <c r="B167" s="139" t="s">
        <v>448</v>
      </c>
      <c r="C167" s="139" t="s">
        <v>485</v>
      </c>
      <c r="D167" s="172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172" t="s">
        <v>488</v>
      </c>
      <c r="E168" s="139">
        <v>0</v>
      </c>
    </row>
    <row r="169" spans="1:5">
      <c r="A169" s="139">
        <v>163</v>
      </c>
      <c r="B169" s="139" t="s">
        <v>448</v>
      </c>
      <c r="C169" s="139" t="s">
        <v>489</v>
      </c>
      <c r="D169" s="172" t="s">
        <v>490</v>
      </c>
      <c r="E169" s="139">
        <v>0</v>
      </c>
    </row>
    <row r="170" spans="1:5" ht="30">
      <c r="A170" s="139">
        <v>164</v>
      </c>
      <c r="B170" s="139" t="s">
        <v>448</v>
      </c>
      <c r="C170" s="139" t="s">
        <v>491</v>
      </c>
      <c r="D170" s="172" t="s">
        <v>492</v>
      </c>
      <c r="E170" s="139">
        <v>700</v>
      </c>
    </row>
    <row r="171" spans="1:5">
      <c r="A171" s="139">
        <v>165</v>
      </c>
      <c r="B171" s="139" t="s">
        <v>448</v>
      </c>
      <c r="C171" s="139" t="s">
        <v>493</v>
      </c>
      <c r="D171" s="172" t="s">
        <v>494</v>
      </c>
      <c r="E171" s="139">
        <v>0</v>
      </c>
    </row>
    <row r="172" spans="1:5">
      <c r="A172" s="139">
        <v>166</v>
      </c>
      <c r="B172" s="139" t="s">
        <v>448</v>
      </c>
      <c r="C172" s="139" t="s">
        <v>495</v>
      </c>
      <c r="D172" s="172" t="s">
        <v>496</v>
      </c>
      <c r="E172" s="139">
        <v>0</v>
      </c>
    </row>
    <row r="173" spans="1:5">
      <c r="A173" s="139">
        <v>167</v>
      </c>
      <c r="B173" s="139" t="s">
        <v>448</v>
      </c>
      <c r="C173" s="139" t="s">
        <v>497</v>
      </c>
      <c r="D173" s="172" t="s">
        <v>498</v>
      </c>
      <c r="E173" s="139">
        <v>0</v>
      </c>
    </row>
    <row r="174" spans="1:5">
      <c r="A174" s="139">
        <v>168</v>
      </c>
      <c r="B174" s="139" t="s">
        <v>448</v>
      </c>
      <c r="C174" s="139" t="s">
        <v>499</v>
      </c>
      <c r="D174" s="172" t="s">
        <v>500</v>
      </c>
      <c r="E174" s="139">
        <v>120</v>
      </c>
    </row>
    <row r="175" spans="1:5">
      <c r="A175" s="139">
        <v>169</v>
      </c>
      <c r="B175" s="139" t="s">
        <v>448</v>
      </c>
      <c r="C175" s="139" t="s">
        <v>501</v>
      </c>
      <c r="D175" s="172" t="s">
        <v>502</v>
      </c>
      <c r="E175" s="139">
        <v>64</v>
      </c>
    </row>
    <row r="176" spans="1:5">
      <c r="A176" s="139">
        <v>170</v>
      </c>
      <c r="B176" s="139" t="s">
        <v>448</v>
      </c>
      <c r="C176" s="139" t="s">
        <v>503</v>
      </c>
      <c r="D176" s="172" t="s">
        <v>504</v>
      </c>
      <c r="E176" s="139">
        <v>150</v>
      </c>
    </row>
    <row r="177" spans="1:5">
      <c r="A177" s="139">
        <v>171</v>
      </c>
      <c r="B177" s="139" t="s">
        <v>448</v>
      </c>
      <c r="C177" s="139" t="s">
        <v>505</v>
      </c>
      <c r="D177" s="172" t="s">
        <v>506</v>
      </c>
      <c r="E177" s="139">
        <v>0</v>
      </c>
    </row>
    <row r="178" spans="1:5">
      <c r="A178" s="139">
        <v>172</v>
      </c>
      <c r="B178" s="139" t="s">
        <v>448</v>
      </c>
      <c r="C178" s="139" t="s">
        <v>507</v>
      </c>
      <c r="D178" s="172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172" t="s">
        <v>510</v>
      </c>
      <c r="E179" s="139">
        <v>0</v>
      </c>
    </row>
    <row r="180" spans="1:5">
      <c r="A180" s="139">
        <v>174</v>
      </c>
      <c r="B180" s="139" t="s">
        <v>448</v>
      </c>
      <c r="C180" s="139" t="s">
        <v>511</v>
      </c>
      <c r="D180" s="172" t="s">
        <v>512</v>
      </c>
      <c r="E180" s="139">
        <v>0</v>
      </c>
    </row>
    <row r="181" spans="1:5">
      <c r="A181" s="139">
        <v>175</v>
      </c>
      <c r="B181" s="139" t="s">
        <v>448</v>
      </c>
      <c r="C181" s="139" t="s">
        <v>513</v>
      </c>
      <c r="D181" s="172" t="s">
        <v>514</v>
      </c>
      <c r="E181" s="139">
        <v>0</v>
      </c>
    </row>
    <row r="182" spans="1:5">
      <c r="A182" s="139">
        <v>176</v>
      </c>
      <c r="B182" s="139" t="s">
        <v>448</v>
      </c>
      <c r="C182" s="139" t="s">
        <v>515</v>
      </c>
      <c r="D182" s="172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172" t="s">
        <v>518</v>
      </c>
      <c r="E183" s="139">
        <v>0</v>
      </c>
    </row>
    <row r="184" spans="1:5">
      <c r="A184" s="139">
        <v>178</v>
      </c>
      <c r="B184" s="139" t="s">
        <v>448</v>
      </c>
      <c r="C184" s="139" t="s">
        <v>519</v>
      </c>
      <c r="D184" s="172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172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172" t="s">
        <v>524</v>
      </c>
      <c r="E186" s="139">
        <v>0</v>
      </c>
    </row>
    <row r="187" spans="1:5">
      <c r="A187" s="139">
        <v>181</v>
      </c>
      <c r="B187" s="139" t="s">
        <v>448</v>
      </c>
      <c r="C187" s="139" t="s">
        <v>525</v>
      </c>
      <c r="D187" s="172" t="s">
        <v>526</v>
      </c>
      <c r="E187" s="139">
        <v>0</v>
      </c>
    </row>
    <row r="188" spans="1:5">
      <c r="A188" s="139">
        <v>182</v>
      </c>
      <c r="B188" s="139" t="s">
        <v>448</v>
      </c>
      <c r="C188" s="139" t="s">
        <v>527</v>
      </c>
      <c r="D188" s="172" t="s">
        <v>528</v>
      </c>
      <c r="E188" s="139">
        <v>0</v>
      </c>
    </row>
    <row r="189" spans="1:5">
      <c r="A189" s="139">
        <v>183</v>
      </c>
      <c r="B189" s="139" t="s">
        <v>448</v>
      </c>
      <c r="C189" s="139" t="s">
        <v>529</v>
      </c>
      <c r="D189" s="172" t="s">
        <v>530</v>
      </c>
      <c r="E189" s="139">
        <v>200</v>
      </c>
    </row>
    <row r="190" spans="1:5">
      <c r="A190" s="139">
        <v>184</v>
      </c>
      <c r="B190" s="139" t="s">
        <v>448</v>
      </c>
      <c r="C190" s="139" t="s">
        <v>531</v>
      </c>
      <c r="D190" s="172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172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172" t="s">
        <v>536</v>
      </c>
      <c r="E192" s="139">
        <v>20</v>
      </c>
    </row>
    <row r="193" spans="1:5">
      <c r="A193" s="139">
        <v>187</v>
      </c>
      <c r="B193" s="139" t="s">
        <v>448</v>
      </c>
      <c r="C193" s="139" t="s">
        <v>537</v>
      </c>
      <c r="D193" s="172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172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172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172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172" t="s">
        <v>547</v>
      </c>
      <c r="E197" s="139">
        <v>25</v>
      </c>
    </row>
    <row r="198" spans="1:5">
      <c r="A198" s="139">
        <v>192</v>
      </c>
      <c r="B198" s="139" t="s">
        <v>545</v>
      </c>
      <c r="C198" s="139" t="s">
        <v>548</v>
      </c>
      <c r="D198" s="172" t="s">
        <v>549</v>
      </c>
      <c r="E198" s="139">
        <v>0</v>
      </c>
    </row>
    <row r="199" spans="1:5">
      <c r="A199" s="139">
        <v>193</v>
      </c>
      <c r="B199" s="139" t="s">
        <v>545</v>
      </c>
      <c r="C199" s="139" t="s">
        <v>550</v>
      </c>
      <c r="D199" s="172" t="s">
        <v>551</v>
      </c>
      <c r="E199" s="139">
        <v>0</v>
      </c>
    </row>
    <row r="200" spans="1:5">
      <c r="A200" s="139">
        <v>194</v>
      </c>
      <c r="B200" s="139" t="s">
        <v>545</v>
      </c>
      <c r="C200" s="139" t="s">
        <v>552</v>
      </c>
      <c r="D200" s="172" t="s">
        <v>553</v>
      </c>
      <c r="E200" s="139">
        <v>0</v>
      </c>
    </row>
    <row r="201" spans="1:5">
      <c r="A201" s="139">
        <v>195</v>
      </c>
      <c r="B201" s="139" t="s">
        <v>545</v>
      </c>
      <c r="C201" s="139" t="s">
        <v>554</v>
      </c>
      <c r="D201" s="172" t="s">
        <v>555</v>
      </c>
      <c r="E201" s="139">
        <v>795</v>
      </c>
    </row>
    <row r="202" spans="1:5">
      <c r="A202" s="139">
        <v>196</v>
      </c>
      <c r="B202" s="139" t="s">
        <v>545</v>
      </c>
      <c r="C202" s="139" t="s">
        <v>556</v>
      </c>
      <c r="D202" s="172" t="s">
        <v>557</v>
      </c>
      <c r="E202" s="139">
        <v>10</v>
      </c>
    </row>
    <row r="203" spans="1:5">
      <c r="A203" s="139">
        <v>197</v>
      </c>
      <c r="B203" s="139" t="s">
        <v>545</v>
      </c>
      <c r="C203" s="139" t="s">
        <v>558</v>
      </c>
      <c r="D203" s="172" t="s">
        <v>559</v>
      </c>
      <c r="E203" s="139">
        <v>150</v>
      </c>
    </row>
    <row r="204" spans="1:5">
      <c r="A204" s="139">
        <v>198</v>
      </c>
      <c r="B204" s="139" t="s">
        <v>545</v>
      </c>
      <c r="C204" s="139" t="s">
        <v>560</v>
      </c>
      <c r="D204" s="172" t="s">
        <v>561</v>
      </c>
      <c r="E204" s="139">
        <v>25</v>
      </c>
    </row>
    <row r="205" spans="1:5">
      <c r="A205" s="139">
        <v>199</v>
      </c>
      <c r="B205" s="139" t="s">
        <v>545</v>
      </c>
      <c r="C205" s="139" t="s">
        <v>562</v>
      </c>
      <c r="D205" s="172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172" t="s">
        <v>565</v>
      </c>
      <c r="E206" s="139">
        <v>0</v>
      </c>
    </row>
    <row r="207" spans="1:5" ht="30">
      <c r="A207" s="139">
        <v>201</v>
      </c>
      <c r="B207" s="139" t="s">
        <v>545</v>
      </c>
      <c r="C207" s="139" t="s">
        <v>566</v>
      </c>
      <c r="D207" s="172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172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172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172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172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172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172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172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172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172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172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172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172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172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172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172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172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172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172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172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172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172" t="s">
        <v>612</v>
      </c>
      <c r="E228" s="139">
        <v>0</v>
      </c>
    </row>
    <row r="229" spans="1:5" ht="30">
      <c r="A229" s="139">
        <v>223</v>
      </c>
      <c r="B229" s="139" t="s">
        <v>610</v>
      </c>
      <c r="C229" s="139" t="s">
        <v>613</v>
      </c>
      <c r="D229" s="172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172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172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172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172" t="s">
        <v>624</v>
      </c>
      <c r="E233" s="139">
        <v>0</v>
      </c>
    </row>
    <row r="234" spans="1:5">
      <c r="A234" s="139"/>
      <c r="B234" s="139" t="s">
        <v>159</v>
      </c>
      <c r="C234" s="139"/>
      <c r="D234" s="172"/>
      <c r="E234" s="139">
        <f>SUM(E7:E233)</f>
        <v>3152</v>
      </c>
    </row>
    <row r="237" spans="1:5">
      <c r="D237" s="105" t="s">
        <v>625</v>
      </c>
    </row>
    <row r="238" spans="1:5">
      <c r="D238" s="172" t="s">
        <v>568</v>
      </c>
      <c r="E238" s="139">
        <v>0</v>
      </c>
    </row>
    <row r="239" spans="1:5">
      <c r="D239" s="172" t="s">
        <v>610</v>
      </c>
      <c r="E239" s="139">
        <v>0</v>
      </c>
    </row>
    <row r="240" spans="1:5">
      <c r="D240" s="172" t="s">
        <v>174</v>
      </c>
      <c r="E240" s="139">
        <v>0</v>
      </c>
    </row>
    <row r="241" spans="4:5">
      <c r="D241" s="172" t="s">
        <v>620</v>
      </c>
      <c r="E241" s="139">
        <v>0</v>
      </c>
    </row>
    <row r="242" spans="4:5">
      <c r="D242" s="172" t="s">
        <v>615</v>
      </c>
      <c r="E242" s="139">
        <v>0</v>
      </c>
    </row>
    <row r="243" spans="4:5">
      <c r="D243" s="172" t="s">
        <v>347</v>
      </c>
      <c r="E243" s="139">
        <v>0</v>
      </c>
    </row>
    <row r="244" spans="4:5">
      <c r="D244" s="172" t="s">
        <v>607</v>
      </c>
      <c r="E244" s="139">
        <v>0</v>
      </c>
    </row>
    <row r="245" spans="4:5">
      <c r="D245" s="172" t="s">
        <v>448</v>
      </c>
      <c r="E245" s="139">
        <v>2147</v>
      </c>
    </row>
    <row r="246" spans="4:5">
      <c r="D246" s="172" t="s">
        <v>161</v>
      </c>
      <c r="E246" s="139">
        <v>0</v>
      </c>
    </row>
    <row r="247" spans="4:5">
      <c r="D247" s="172" t="s">
        <v>545</v>
      </c>
      <c r="E247" s="139">
        <v>1005</v>
      </c>
    </row>
    <row r="248" spans="4:5">
      <c r="D248" s="172" t="s">
        <v>159</v>
      </c>
      <c r="E248" s="139">
        <f>SUM(E238:E247)</f>
        <v>3152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7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300040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8" t="s">
        <v>39</v>
      </c>
      <c r="B7" s="238" t="s">
        <v>53</v>
      </c>
      <c r="C7" s="238" t="s">
        <v>52</v>
      </c>
      <c r="D7" s="238" t="s">
        <v>63</v>
      </c>
      <c r="E7" s="238" t="s">
        <v>62</v>
      </c>
    </row>
    <row r="8" spans="1:10" ht="9.75" customHeight="1">
      <c r="A8" s="238"/>
      <c r="B8" s="238"/>
      <c r="C8" s="238"/>
      <c r="D8" s="239"/>
      <c r="E8" s="239"/>
    </row>
    <row r="9" spans="1:10" ht="10.5" customHeight="1">
      <c r="A9" s="238"/>
      <c r="B9" s="238"/>
      <c r="C9" s="238"/>
      <c r="D9" s="239"/>
      <c r="E9" s="239"/>
    </row>
    <row r="10" spans="1:10" ht="14.25" customHeight="1">
      <c r="A10" s="238"/>
      <c r="B10" s="238"/>
      <c r="C10" s="238"/>
      <c r="D10" s="239"/>
      <c r="E10" s="239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57</v>
      </c>
      <c r="C12" s="139" t="s">
        <v>626</v>
      </c>
      <c r="D12" s="139" t="s">
        <v>627</v>
      </c>
      <c r="E12" s="139">
        <v>300</v>
      </c>
    </row>
    <row r="13" spans="1:10">
      <c r="A13" s="139">
        <v>2</v>
      </c>
      <c r="B13" s="139">
        <v>60</v>
      </c>
      <c r="C13" s="139" t="s">
        <v>628</v>
      </c>
      <c r="D13" s="139" t="s">
        <v>629</v>
      </c>
      <c r="E13" s="139">
        <v>1949</v>
      </c>
    </row>
    <row r="14" spans="1:10">
      <c r="A14" s="139">
        <v>3</v>
      </c>
      <c r="B14" s="139">
        <v>97</v>
      </c>
      <c r="C14" s="139" t="s">
        <v>630</v>
      </c>
      <c r="D14" s="139" t="s">
        <v>631</v>
      </c>
      <c r="E14" s="139">
        <v>5375</v>
      </c>
    </row>
    <row r="15" spans="1:10">
      <c r="A15" s="139">
        <v>4</v>
      </c>
      <c r="B15" s="139">
        <v>97</v>
      </c>
      <c r="C15" s="139" t="s">
        <v>630</v>
      </c>
      <c r="D15" s="139" t="s">
        <v>627</v>
      </c>
      <c r="E15" s="139">
        <v>1117</v>
      </c>
    </row>
    <row r="16" spans="1:10">
      <c r="A16" s="139">
        <v>5</v>
      </c>
      <c r="B16" s="139">
        <v>122</v>
      </c>
      <c r="C16" s="139" t="s">
        <v>632</v>
      </c>
      <c r="D16" s="139" t="s">
        <v>633</v>
      </c>
      <c r="E16" s="139">
        <v>2350</v>
      </c>
    </row>
    <row r="17" spans="1:5">
      <c r="A17" s="139"/>
      <c r="B17" s="139" t="s">
        <v>159</v>
      </c>
      <c r="C17" s="139"/>
      <c r="D17" s="139">
        <f>SUM(D12:D16)</f>
        <v>0</v>
      </c>
      <c r="E17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5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4" t="s">
        <v>59</v>
      </c>
      <c r="B1" s="224"/>
      <c r="C1" s="224"/>
      <c r="D1" s="224"/>
      <c r="E1" s="224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300040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8" t="s">
        <v>39</v>
      </c>
      <c r="B7" s="238" t="s">
        <v>53</v>
      </c>
      <c r="C7" s="238" t="s">
        <v>54</v>
      </c>
      <c r="D7" s="238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8"/>
      <c r="B8" s="238"/>
      <c r="C8" s="238"/>
      <c r="D8" s="239"/>
      <c r="E8" s="163"/>
      <c r="F8" s="163"/>
      <c r="G8" s="163"/>
      <c r="H8" s="163"/>
      <c r="I8" s="163"/>
      <c r="J8" s="163"/>
      <c r="K8" s="163"/>
    </row>
    <row r="9" spans="1:11" ht="15" customHeight="1">
      <c r="A9" s="238"/>
      <c r="B9" s="238"/>
      <c r="C9" s="238"/>
      <c r="D9" s="239"/>
    </row>
    <row r="10" spans="1:11" ht="5.25" customHeight="1">
      <c r="A10" s="238"/>
      <c r="B10" s="238"/>
      <c r="C10" s="238"/>
      <c r="D10" s="239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634</v>
      </c>
      <c r="D12" s="139">
        <v>0</v>
      </c>
    </row>
    <row r="13" spans="1:11">
      <c r="A13" s="139">
        <v>2</v>
      </c>
      <c r="B13" s="139">
        <v>2905</v>
      </c>
      <c r="C13" s="139" t="s">
        <v>635</v>
      </c>
      <c r="D13" s="139">
        <v>217</v>
      </c>
    </row>
    <row r="14" spans="1:11">
      <c r="A14" s="139">
        <v>3</v>
      </c>
      <c r="B14" s="139">
        <v>2907</v>
      </c>
      <c r="C14" s="139" t="s">
        <v>636</v>
      </c>
      <c r="D14" s="139">
        <v>7383</v>
      </c>
    </row>
    <row r="15" spans="1:11">
      <c r="A15" s="139"/>
      <c r="B15" s="139" t="s">
        <v>159</v>
      </c>
      <c r="C15" s="139"/>
      <c r="D15" s="139">
        <f>SUM(D12:D14)</f>
        <v>7600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6" t="s">
        <v>72</v>
      </c>
      <c r="C1" s="236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300040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637</v>
      </c>
      <c r="C7" s="139">
        <v>17316</v>
      </c>
    </row>
    <row r="8" spans="1:8">
      <c r="A8" s="139">
        <v>2</v>
      </c>
      <c r="B8" s="139" t="s">
        <v>638</v>
      </c>
      <c r="C8" s="139">
        <v>4811</v>
      </c>
    </row>
    <row r="9" spans="1:8">
      <c r="A9" s="139">
        <v>3</v>
      </c>
      <c r="B9" s="139" t="s">
        <v>639</v>
      </c>
      <c r="C9" s="139">
        <v>24</v>
      </c>
    </row>
    <row r="10" spans="1:8">
      <c r="A10" s="139">
        <v>4</v>
      </c>
      <c r="B10" s="139" t="s">
        <v>640</v>
      </c>
      <c r="C10" s="139">
        <v>165</v>
      </c>
    </row>
    <row r="11" spans="1:8">
      <c r="A11" s="139">
        <v>5</v>
      </c>
      <c r="B11" s="139" t="s">
        <v>641</v>
      </c>
      <c r="C11" s="139">
        <v>2069</v>
      </c>
    </row>
    <row r="12" spans="1:8">
      <c r="A12" s="139">
        <v>6</v>
      </c>
      <c r="B12" s="139" t="s">
        <v>642</v>
      </c>
      <c r="C12" s="139">
        <v>1244</v>
      </c>
    </row>
    <row r="13" spans="1:8">
      <c r="A13" s="139">
        <v>7</v>
      </c>
      <c r="B13" s="139" t="s">
        <v>643</v>
      </c>
      <c r="C13" s="139">
        <v>7750</v>
      </c>
    </row>
    <row r="14" spans="1:8">
      <c r="A14" s="139"/>
      <c r="B14" s="139" t="s">
        <v>159</v>
      </c>
      <c r="C14" s="139">
        <f>SUM(C7:C13)</f>
        <v>33379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1"/>
  <sheetViews>
    <sheetView tabSelected="1" view="pageBreakPreview" zoomScale="80" zoomScaleNormal="100" zoomScaleSheetLayoutView="80" workbookViewId="0">
      <pane xSplit="3" ySplit="10" topLeftCell="D48" activePane="bottomRight" state="frozen"/>
      <selection pane="topRight" activeCell="D1" sqref="D1"/>
      <selection pane="bottomLeft" activeCell="A10" sqref="A10"/>
      <selection pane="bottomRight" activeCell="C2" sqref="C2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s="157" customFormat="1" ht="63" customHeight="1">
      <c r="A1" s="72"/>
      <c r="J1" s="1"/>
      <c r="K1" s="1"/>
      <c r="N1" s="1"/>
      <c r="S1" s="1"/>
      <c r="T1" s="1"/>
      <c r="U1" s="240" t="s">
        <v>644</v>
      </c>
      <c r="V1" s="240"/>
      <c r="W1" s="240"/>
    </row>
    <row r="2" spans="1:34" ht="63" customHeight="1">
      <c r="A2" s="157"/>
      <c r="B2" s="72"/>
      <c r="C2" s="24"/>
      <c r="D2" s="24"/>
      <c r="E2" s="24"/>
      <c r="F2" s="173" t="s">
        <v>19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1"/>
      <c r="Y2" s="171"/>
      <c r="Z2" s="25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72"/>
      <c r="C3" s="157"/>
      <c r="D3" s="26"/>
      <c r="E3" s="26"/>
      <c r="F3" s="26"/>
      <c r="G3" s="27"/>
      <c r="H3" s="27"/>
      <c r="I3" s="27"/>
      <c r="J3" s="27"/>
      <c r="K3" s="27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  <c r="W3" s="29"/>
      <c r="X3" s="29"/>
      <c r="Y3" s="29"/>
      <c r="Z3" s="24"/>
      <c r="AA3" s="24"/>
      <c r="AB3" s="24"/>
      <c r="AC3" s="24"/>
      <c r="AD3" s="24"/>
      <c r="AE3" s="24"/>
      <c r="AF3" s="24"/>
      <c r="AG3" s="24"/>
    </row>
    <row r="4" spans="1:34" ht="18.75" customHeight="1">
      <c r="A4" s="157"/>
      <c r="B4" s="102" t="s">
        <v>82</v>
      </c>
      <c r="C4" s="157" t="s">
        <v>645</v>
      </c>
      <c r="D4" s="215">
        <v>300040</v>
      </c>
      <c r="E4" s="215"/>
      <c r="F4" s="163"/>
      <c r="G4" s="157"/>
      <c r="H4" s="157"/>
      <c r="I4" s="215" t="s">
        <v>81</v>
      </c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6"/>
      <c r="Y4" s="26"/>
      <c r="Z4" s="24"/>
      <c r="AA4" s="24"/>
      <c r="AB4" s="24"/>
      <c r="AC4" s="24"/>
      <c r="AD4" s="24"/>
      <c r="AE4" s="24"/>
      <c r="AF4" s="24"/>
      <c r="AG4" s="24"/>
    </row>
    <row r="5" spans="1:34" ht="23.25" customHeight="1" thickBot="1">
      <c r="A5" s="157"/>
      <c r="B5" s="103" t="s">
        <v>40</v>
      </c>
      <c r="C5" s="157"/>
      <c r="D5" s="103" t="s">
        <v>37</v>
      </c>
      <c r="E5" s="101"/>
      <c r="F5" s="101"/>
      <c r="G5" s="24"/>
      <c r="H5" s="24"/>
      <c r="I5" s="174" t="s">
        <v>13</v>
      </c>
      <c r="J5" s="174"/>
      <c r="K5" s="174"/>
      <c r="L5" s="29"/>
      <c r="M5" s="29"/>
      <c r="N5" s="29"/>
      <c r="O5" s="29"/>
      <c r="P5" s="24"/>
      <c r="Q5" s="84" t="s">
        <v>132</v>
      </c>
      <c r="R5" s="76"/>
      <c r="S5" s="76"/>
      <c r="T5" s="157"/>
      <c r="U5" s="157"/>
      <c r="V5" s="1"/>
      <c r="W5" s="1"/>
      <c r="X5" s="48"/>
      <c r="Y5" s="48"/>
      <c r="Z5" s="24"/>
      <c r="AA5" s="24"/>
      <c r="AB5" s="24"/>
      <c r="AC5" s="24"/>
      <c r="AD5" s="24"/>
      <c r="AE5" s="24"/>
      <c r="AF5" s="24"/>
      <c r="AG5" s="24"/>
    </row>
    <row r="6" spans="1:34" ht="19.5" customHeight="1" thickBot="1">
      <c r="A6" s="212" t="s">
        <v>39</v>
      </c>
      <c r="B6" s="212" t="s">
        <v>36</v>
      </c>
      <c r="C6" s="216" t="s">
        <v>0</v>
      </c>
      <c r="D6" s="188" t="s">
        <v>1</v>
      </c>
      <c r="E6" s="189"/>
      <c r="F6" s="189"/>
      <c r="G6" s="189"/>
      <c r="H6" s="189"/>
      <c r="I6" s="189"/>
      <c r="J6" s="189"/>
      <c r="K6" s="189"/>
      <c r="L6" s="189"/>
      <c r="M6" s="190"/>
      <c r="N6" s="177" t="s">
        <v>2</v>
      </c>
      <c r="O6" s="178"/>
      <c r="P6" s="178"/>
      <c r="Q6" s="178"/>
      <c r="R6" s="178"/>
      <c r="S6" s="178"/>
      <c r="T6" s="178"/>
      <c r="U6" s="178"/>
      <c r="V6" s="178"/>
      <c r="W6" s="178"/>
      <c r="X6" s="198" t="s">
        <v>3</v>
      </c>
      <c r="Y6" s="199"/>
      <c r="Z6" s="199"/>
      <c r="AA6" s="199"/>
      <c r="AB6" s="199"/>
      <c r="AC6" s="199"/>
      <c r="AD6" s="199"/>
      <c r="AE6" s="199"/>
      <c r="AF6" s="200"/>
      <c r="AG6" s="182" t="s">
        <v>16</v>
      </c>
    </row>
    <row r="7" spans="1:34" ht="26.25" customHeight="1">
      <c r="A7" s="213"/>
      <c r="B7" s="213"/>
      <c r="C7" s="217"/>
      <c r="D7" s="201" t="s">
        <v>14</v>
      </c>
      <c r="E7" s="202"/>
      <c r="F7" s="203"/>
      <c r="G7" s="222" t="s">
        <v>15</v>
      </c>
      <c r="H7" s="222"/>
      <c r="I7" s="223"/>
      <c r="J7" s="209" t="s">
        <v>4</v>
      </c>
      <c r="K7" s="210"/>
      <c r="L7" s="211"/>
      <c r="M7" s="185" t="s">
        <v>5</v>
      </c>
      <c r="N7" s="194" t="s">
        <v>14</v>
      </c>
      <c r="O7" s="195"/>
      <c r="P7" s="195"/>
      <c r="Q7" s="221" t="s">
        <v>15</v>
      </c>
      <c r="R7" s="221"/>
      <c r="S7" s="221"/>
      <c r="T7" s="221" t="s">
        <v>4</v>
      </c>
      <c r="U7" s="221"/>
      <c r="V7" s="221"/>
      <c r="W7" s="191" t="s">
        <v>5</v>
      </c>
      <c r="X7" s="196" t="s">
        <v>14</v>
      </c>
      <c r="Y7" s="197"/>
      <c r="Z7" s="197"/>
      <c r="AA7" s="187" t="s">
        <v>15</v>
      </c>
      <c r="AB7" s="187"/>
      <c r="AC7" s="187"/>
      <c r="AD7" s="187" t="s">
        <v>4</v>
      </c>
      <c r="AE7" s="187"/>
      <c r="AF7" s="183" t="s">
        <v>5</v>
      </c>
      <c r="AG7" s="183"/>
    </row>
    <row r="8" spans="1:34" ht="14.25" customHeight="1">
      <c r="A8" s="213"/>
      <c r="B8" s="213"/>
      <c r="C8" s="217"/>
      <c r="D8" s="204"/>
      <c r="E8" s="205"/>
      <c r="F8" s="206"/>
      <c r="G8" s="210"/>
      <c r="H8" s="210"/>
      <c r="I8" s="211"/>
      <c r="J8" s="175" t="s">
        <v>6</v>
      </c>
      <c r="K8" s="207" t="s">
        <v>7</v>
      </c>
      <c r="L8" s="175" t="s">
        <v>8</v>
      </c>
      <c r="M8" s="185"/>
      <c r="N8" s="196"/>
      <c r="O8" s="197"/>
      <c r="P8" s="197"/>
      <c r="Q8" s="187"/>
      <c r="R8" s="187"/>
      <c r="S8" s="187"/>
      <c r="T8" s="183" t="s">
        <v>6</v>
      </c>
      <c r="U8" s="219" t="s">
        <v>7</v>
      </c>
      <c r="V8" s="183" t="s">
        <v>8</v>
      </c>
      <c r="W8" s="192"/>
      <c r="X8" s="196"/>
      <c r="Y8" s="197"/>
      <c r="Z8" s="197"/>
      <c r="AA8" s="187"/>
      <c r="AB8" s="187"/>
      <c r="AC8" s="187"/>
      <c r="AD8" s="183" t="s">
        <v>6</v>
      </c>
      <c r="AE8" s="183" t="s">
        <v>8</v>
      </c>
      <c r="AF8" s="183"/>
      <c r="AG8" s="183"/>
    </row>
    <row r="9" spans="1:34" ht="87" customHeight="1" thickBot="1">
      <c r="A9" s="214"/>
      <c r="B9" s="214"/>
      <c r="C9" s="218"/>
      <c r="D9" s="52" t="s">
        <v>9</v>
      </c>
      <c r="E9" s="7" t="s">
        <v>10</v>
      </c>
      <c r="F9" s="7" t="s">
        <v>11</v>
      </c>
      <c r="G9" s="53" t="s">
        <v>11</v>
      </c>
      <c r="H9" s="53" t="s">
        <v>18</v>
      </c>
      <c r="I9" s="53" t="s">
        <v>17</v>
      </c>
      <c r="J9" s="176"/>
      <c r="K9" s="208"/>
      <c r="L9" s="176"/>
      <c r="M9" s="186"/>
      <c r="N9" s="52" t="s">
        <v>9</v>
      </c>
      <c r="O9" s="7" t="s">
        <v>10</v>
      </c>
      <c r="P9" s="7" t="s">
        <v>11</v>
      </c>
      <c r="Q9" s="53" t="s">
        <v>11</v>
      </c>
      <c r="R9" s="53" t="s">
        <v>18</v>
      </c>
      <c r="S9" s="53" t="s">
        <v>17</v>
      </c>
      <c r="T9" s="184"/>
      <c r="U9" s="220"/>
      <c r="V9" s="184"/>
      <c r="W9" s="193"/>
      <c r="X9" s="52" t="s">
        <v>9</v>
      </c>
      <c r="Y9" s="7" t="s">
        <v>10</v>
      </c>
      <c r="Z9" s="7" t="s">
        <v>11</v>
      </c>
      <c r="AA9" s="53" t="s">
        <v>11</v>
      </c>
      <c r="AB9" s="53" t="s">
        <v>18</v>
      </c>
      <c r="AC9" s="53" t="s">
        <v>17</v>
      </c>
      <c r="AD9" s="184"/>
      <c r="AE9" s="184"/>
      <c r="AF9" s="184"/>
      <c r="AG9" s="184"/>
    </row>
    <row r="10" spans="1:34" ht="12.75" customHeight="1" thickBot="1">
      <c r="A10" s="71"/>
      <c r="B10" s="71"/>
      <c r="C10" s="31">
        <v>1</v>
      </c>
      <c r="D10" s="47">
        <v>2</v>
      </c>
      <c r="E10" s="8">
        <v>3</v>
      </c>
      <c r="F10" s="9" t="s">
        <v>12</v>
      </c>
      <c r="G10" s="32" t="s">
        <v>29</v>
      </c>
      <c r="H10" s="32">
        <v>6</v>
      </c>
      <c r="I10" s="32">
        <v>7</v>
      </c>
      <c r="J10" s="32">
        <v>8</v>
      </c>
      <c r="K10" s="33">
        <v>9</v>
      </c>
      <c r="L10" s="34" t="s">
        <v>21</v>
      </c>
      <c r="M10" s="35" t="s">
        <v>20</v>
      </c>
      <c r="N10" s="44">
        <v>12</v>
      </c>
      <c r="O10" s="45">
        <v>13</v>
      </c>
      <c r="P10" s="45" t="s">
        <v>22</v>
      </c>
      <c r="Q10" s="45" t="s">
        <v>23</v>
      </c>
      <c r="R10" s="45">
        <v>16</v>
      </c>
      <c r="S10" s="45">
        <v>17</v>
      </c>
      <c r="T10" s="45">
        <v>18</v>
      </c>
      <c r="U10" s="46">
        <v>19</v>
      </c>
      <c r="V10" s="45" t="s">
        <v>24</v>
      </c>
      <c r="W10" s="54" t="s">
        <v>25</v>
      </c>
      <c r="X10" s="36" t="s">
        <v>27</v>
      </c>
      <c r="Y10" s="34" t="s">
        <v>28</v>
      </c>
      <c r="Z10" s="34" t="s">
        <v>26</v>
      </c>
      <c r="AA10" s="32" t="s">
        <v>30</v>
      </c>
      <c r="AB10" s="32" t="s">
        <v>31</v>
      </c>
      <c r="AC10" s="32" t="s">
        <v>32</v>
      </c>
      <c r="AD10" s="32" t="s">
        <v>33</v>
      </c>
      <c r="AE10" s="32" t="s">
        <v>34</v>
      </c>
      <c r="AF10" s="32" t="s">
        <v>35</v>
      </c>
      <c r="AG10" s="32">
        <v>31</v>
      </c>
    </row>
    <row r="11" spans="1:34" ht="60.75" customHeight="1">
      <c r="A11" s="161">
        <v>1</v>
      </c>
      <c r="B11" s="161">
        <v>136</v>
      </c>
      <c r="C11" s="85" t="s">
        <v>84</v>
      </c>
      <c r="D11" s="10">
        <v>0</v>
      </c>
      <c r="E11" s="149">
        <v>0</v>
      </c>
      <c r="F11" s="140">
        <f t="shared" ref="F11:F42" si="0">D11+E11</f>
        <v>0</v>
      </c>
      <c r="G11" s="142">
        <f t="shared" ref="G11:G42" si="1">H11+I11</f>
        <v>2203</v>
      </c>
      <c r="H11" s="149">
        <v>1861</v>
      </c>
      <c r="I11" s="149">
        <v>342</v>
      </c>
      <c r="J11" s="149">
        <v>1634</v>
      </c>
      <c r="K11" s="11">
        <v>3.8</v>
      </c>
      <c r="L11" s="142">
        <f t="shared" ref="L11:L42" si="2">ROUND(J11*K11,0)</f>
        <v>6209</v>
      </c>
      <c r="M11" s="13">
        <f t="shared" ref="M11:M42" si="3">F11+G11+L11</f>
        <v>8412</v>
      </c>
      <c r="N11" s="10">
        <v>0</v>
      </c>
      <c r="O11" s="149">
        <v>0</v>
      </c>
      <c r="P11" s="140">
        <f t="shared" ref="P11:P42" si="4">N11+O11</f>
        <v>0</v>
      </c>
      <c r="Q11" s="142">
        <f t="shared" ref="Q11:Q42" si="5">R11+S11</f>
        <v>700</v>
      </c>
      <c r="R11" s="149">
        <v>500</v>
      </c>
      <c r="S11" s="149">
        <v>200</v>
      </c>
      <c r="T11" s="149">
        <v>300</v>
      </c>
      <c r="U11" s="11">
        <v>3.8</v>
      </c>
      <c r="V11" s="142">
        <f t="shared" ref="V11:V42" si="6">ROUND(T11*U11,0)</f>
        <v>1140</v>
      </c>
      <c r="W11" s="43">
        <f t="shared" ref="W11:W42" si="7">P11+Q11+V11</f>
        <v>1840</v>
      </c>
      <c r="X11" s="14">
        <f t="shared" ref="X11:X42" si="8">D11+N11</f>
        <v>0</v>
      </c>
      <c r="Y11" s="142">
        <f t="shared" ref="Y11:Y42" si="9">E11+O11</f>
        <v>0</v>
      </c>
      <c r="Z11" s="142">
        <f t="shared" ref="Z11:Z42" si="10">F11+P11</f>
        <v>0</v>
      </c>
      <c r="AA11" s="142">
        <f t="shared" ref="AA11:AA42" si="11">G11+Q11</f>
        <v>2903</v>
      </c>
      <c r="AB11" s="142">
        <f t="shared" ref="AB11:AB42" si="12">H11+R11</f>
        <v>2361</v>
      </c>
      <c r="AC11" s="142">
        <f t="shared" ref="AC11:AC42" si="13">I11+S11</f>
        <v>542</v>
      </c>
      <c r="AD11" s="142">
        <f t="shared" ref="AD11:AD42" si="14">J11+T11</f>
        <v>1934</v>
      </c>
      <c r="AE11" s="142">
        <f t="shared" ref="AE11:AE42" si="15">L11+V11</f>
        <v>7349</v>
      </c>
      <c r="AF11" s="142">
        <f t="shared" ref="AF11:AF42" si="16">M11+W11</f>
        <v>10252</v>
      </c>
      <c r="AG11" s="78">
        <v>5282</v>
      </c>
      <c r="AH11">
        <f t="shared" ref="AH11:AH42" si="17">IFERROR(ROUND(AF11/AG11,0),"")</f>
        <v>2</v>
      </c>
    </row>
    <row r="12" spans="1:34" ht="15" customHeight="1">
      <c r="A12" s="162">
        <v>2</v>
      </c>
      <c r="B12" s="162">
        <v>4</v>
      </c>
      <c r="C12" s="156" t="s">
        <v>85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2.6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2.6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3450</v>
      </c>
      <c r="AH12">
        <f t="shared" si="17"/>
        <v>0</v>
      </c>
    </row>
    <row r="13" spans="1:34" ht="24" customHeight="1">
      <c r="A13" s="161">
        <v>3</v>
      </c>
      <c r="B13" s="162">
        <v>57</v>
      </c>
      <c r="C13" s="86" t="s">
        <v>86</v>
      </c>
      <c r="D13" s="160">
        <v>0</v>
      </c>
      <c r="E13" s="159">
        <v>0</v>
      </c>
      <c r="F13" s="140">
        <f t="shared" si="0"/>
        <v>0</v>
      </c>
      <c r="G13" s="142">
        <f t="shared" si="1"/>
        <v>2609</v>
      </c>
      <c r="H13" s="149">
        <v>2109</v>
      </c>
      <c r="I13" s="149">
        <v>500</v>
      </c>
      <c r="J13" s="149">
        <v>1250</v>
      </c>
      <c r="K13" s="143">
        <v>2.5</v>
      </c>
      <c r="L13" s="145">
        <f t="shared" si="2"/>
        <v>3125</v>
      </c>
      <c r="M13" s="146">
        <f t="shared" si="3"/>
        <v>5734</v>
      </c>
      <c r="N13" s="160">
        <v>0</v>
      </c>
      <c r="O13" s="159">
        <v>0</v>
      </c>
      <c r="P13" s="140">
        <f t="shared" si="4"/>
        <v>0</v>
      </c>
      <c r="Q13" s="142">
        <f t="shared" si="5"/>
        <v>3000</v>
      </c>
      <c r="R13" s="149">
        <v>2000</v>
      </c>
      <c r="S13" s="149">
        <v>1000</v>
      </c>
      <c r="T13" s="149">
        <v>1700</v>
      </c>
      <c r="U13" s="143">
        <v>2.5</v>
      </c>
      <c r="V13" s="145">
        <f t="shared" si="6"/>
        <v>4250</v>
      </c>
      <c r="W13" s="151">
        <f t="shared" si="7"/>
        <v>7250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5609</v>
      </c>
      <c r="AB13" s="145">
        <f t="shared" si="12"/>
        <v>4109</v>
      </c>
      <c r="AC13" s="145">
        <f t="shared" si="13"/>
        <v>1500</v>
      </c>
      <c r="AD13" s="145">
        <f t="shared" si="14"/>
        <v>2950</v>
      </c>
      <c r="AE13" s="145">
        <f t="shared" si="15"/>
        <v>7375</v>
      </c>
      <c r="AF13" s="145">
        <f t="shared" si="16"/>
        <v>12984</v>
      </c>
      <c r="AG13" s="154">
        <v>4670</v>
      </c>
      <c r="AH13">
        <f t="shared" si="17"/>
        <v>3</v>
      </c>
    </row>
    <row r="14" spans="1:34" ht="15" customHeight="1">
      <c r="A14" s="162">
        <v>4</v>
      </c>
      <c r="B14" s="162">
        <v>11</v>
      </c>
      <c r="C14" s="156" t="s">
        <v>87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2.2000000000000002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2.2000000000000002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4313</v>
      </c>
      <c r="AH14">
        <f t="shared" si="17"/>
        <v>0</v>
      </c>
    </row>
    <row r="15" spans="1:34">
      <c r="A15" s="161">
        <v>5</v>
      </c>
      <c r="B15" s="162">
        <v>12</v>
      </c>
      <c r="C15" s="156" t="s">
        <v>88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3779</v>
      </c>
      <c r="AH15">
        <f t="shared" si="17"/>
        <v>0</v>
      </c>
    </row>
    <row r="16" spans="1:34">
      <c r="A16" s="162">
        <v>6</v>
      </c>
      <c r="B16" s="162">
        <v>13</v>
      </c>
      <c r="C16" s="87" t="s">
        <v>89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2.1</v>
      </c>
      <c r="L16" s="145">
        <f t="shared" si="2"/>
        <v>0</v>
      </c>
      <c r="M16" s="146">
        <f t="shared" si="3"/>
        <v>0</v>
      </c>
      <c r="N16" s="160">
        <v>0</v>
      </c>
      <c r="O16" s="159">
        <v>0</v>
      </c>
      <c r="P16" s="140">
        <f t="shared" si="4"/>
        <v>0</v>
      </c>
      <c r="Q16" s="142">
        <f t="shared" si="5"/>
        <v>0</v>
      </c>
      <c r="R16" s="149">
        <v>0</v>
      </c>
      <c r="S16" s="149">
        <v>0</v>
      </c>
      <c r="T16" s="149">
        <v>0</v>
      </c>
      <c r="U16" s="143">
        <v>2.1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0</v>
      </c>
      <c r="AH16" t="str">
        <f t="shared" si="17"/>
        <v/>
      </c>
    </row>
    <row r="17" spans="1:34">
      <c r="A17" s="161">
        <v>7</v>
      </c>
      <c r="B17" s="162">
        <v>14</v>
      </c>
      <c r="C17" s="87" t="s">
        <v>90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43">
        <v>2.7</v>
      </c>
      <c r="L17" s="145">
        <f t="shared" si="2"/>
        <v>0</v>
      </c>
      <c r="M17" s="146">
        <f t="shared" si="3"/>
        <v>0</v>
      </c>
      <c r="N17" s="150">
        <v>0</v>
      </c>
      <c r="O17" s="141">
        <v>0</v>
      </c>
      <c r="P17" s="148">
        <f t="shared" si="4"/>
        <v>0</v>
      </c>
      <c r="Q17" s="142">
        <f t="shared" si="5"/>
        <v>0</v>
      </c>
      <c r="R17" s="141">
        <v>0</v>
      </c>
      <c r="S17" s="141">
        <v>0</v>
      </c>
      <c r="T17" s="141">
        <v>0</v>
      </c>
      <c r="U17" s="143">
        <v>2.7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3008</v>
      </c>
      <c r="AH17">
        <f t="shared" si="17"/>
        <v>0</v>
      </c>
    </row>
    <row r="18" spans="1:34">
      <c r="A18" s="162">
        <v>8</v>
      </c>
      <c r="B18" s="162">
        <v>16</v>
      </c>
      <c r="C18" s="86" t="s">
        <v>91</v>
      </c>
      <c r="D18" s="160">
        <v>0</v>
      </c>
      <c r="E18" s="159">
        <v>0</v>
      </c>
      <c r="F18" s="140">
        <f t="shared" si="0"/>
        <v>0</v>
      </c>
      <c r="G18" s="142">
        <f t="shared" si="1"/>
        <v>1200</v>
      </c>
      <c r="H18" s="149">
        <v>1000</v>
      </c>
      <c r="I18" s="149">
        <v>200</v>
      </c>
      <c r="J18" s="149">
        <v>500</v>
      </c>
      <c r="K18" s="16">
        <v>4.2</v>
      </c>
      <c r="L18" s="145">
        <f t="shared" si="2"/>
        <v>2100</v>
      </c>
      <c r="M18" s="146">
        <f t="shared" si="3"/>
        <v>3300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6">
        <v>4.2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1200</v>
      </c>
      <c r="AB18" s="145">
        <f t="shared" si="12"/>
        <v>1000</v>
      </c>
      <c r="AC18" s="145">
        <f t="shared" si="13"/>
        <v>200</v>
      </c>
      <c r="AD18" s="145">
        <f t="shared" si="14"/>
        <v>500</v>
      </c>
      <c r="AE18" s="145">
        <f t="shared" si="15"/>
        <v>2100</v>
      </c>
      <c r="AF18" s="145">
        <f t="shared" si="16"/>
        <v>3300</v>
      </c>
      <c r="AG18" s="154">
        <v>5000</v>
      </c>
      <c r="AH18">
        <f t="shared" si="17"/>
        <v>1</v>
      </c>
    </row>
    <row r="19" spans="1:34">
      <c r="A19" s="161">
        <v>9</v>
      </c>
      <c r="B19" s="162">
        <v>22</v>
      </c>
      <c r="C19" s="86" t="s">
        <v>92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0</v>
      </c>
      <c r="AH19" t="str">
        <f t="shared" si="17"/>
        <v/>
      </c>
    </row>
    <row r="20" spans="1:34">
      <c r="A20" s="162">
        <v>10</v>
      </c>
      <c r="B20" s="162">
        <v>28</v>
      </c>
      <c r="C20" s="86" t="s">
        <v>93</v>
      </c>
      <c r="D20" s="160">
        <v>0</v>
      </c>
      <c r="E20" s="159">
        <v>0</v>
      </c>
      <c r="F20" s="140">
        <f t="shared" si="0"/>
        <v>0</v>
      </c>
      <c r="G20" s="142">
        <f t="shared" si="1"/>
        <v>100</v>
      </c>
      <c r="H20" s="149">
        <v>50</v>
      </c>
      <c r="I20" s="149">
        <v>50</v>
      </c>
      <c r="J20" s="149">
        <v>50</v>
      </c>
      <c r="K20" s="143">
        <v>2.4</v>
      </c>
      <c r="L20" s="145">
        <f t="shared" si="2"/>
        <v>120</v>
      </c>
      <c r="M20" s="146">
        <f t="shared" si="3"/>
        <v>220</v>
      </c>
      <c r="N20" s="160">
        <v>0</v>
      </c>
      <c r="O20" s="159">
        <v>0</v>
      </c>
      <c r="P20" s="140">
        <f t="shared" si="4"/>
        <v>0</v>
      </c>
      <c r="Q20" s="142">
        <f t="shared" si="5"/>
        <v>0</v>
      </c>
      <c r="R20" s="149">
        <v>0</v>
      </c>
      <c r="S20" s="149">
        <v>0</v>
      </c>
      <c r="T20" s="149">
        <v>0</v>
      </c>
      <c r="U20" s="143">
        <v>2.4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100</v>
      </c>
      <c r="AB20" s="145">
        <f t="shared" si="12"/>
        <v>50</v>
      </c>
      <c r="AC20" s="145">
        <f t="shared" si="13"/>
        <v>50</v>
      </c>
      <c r="AD20" s="145">
        <f t="shared" si="14"/>
        <v>50</v>
      </c>
      <c r="AE20" s="145">
        <f t="shared" si="15"/>
        <v>120</v>
      </c>
      <c r="AF20" s="145">
        <f t="shared" si="16"/>
        <v>220</v>
      </c>
      <c r="AG20" s="154">
        <v>3439</v>
      </c>
      <c r="AH20">
        <f t="shared" si="17"/>
        <v>0</v>
      </c>
    </row>
    <row r="21" spans="1:34">
      <c r="A21" s="161">
        <v>11</v>
      </c>
      <c r="B21" s="162">
        <v>2903</v>
      </c>
      <c r="C21" s="156" t="s">
        <v>56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1">
        <v>0</v>
      </c>
      <c r="S21" s="141">
        <v>0</v>
      </c>
      <c r="T21" s="141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2">
        <v>12</v>
      </c>
      <c r="B22" s="162">
        <v>2901</v>
      </c>
      <c r="C22" s="156" t="s">
        <v>57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1">
        <v>13</v>
      </c>
      <c r="B23" s="162">
        <v>2902</v>
      </c>
      <c r="C23" s="156" t="s">
        <v>58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2">
        <v>14</v>
      </c>
      <c r="B24" s="162">
        <v>29</v>
      </c>
      <c r="C24" s="156" t="s">
        <v>94</v>
      </c>
      <c r="D24" s="160">
        <v>0</v>
      </c>
      <c r="E24" s="159">
        <v>0</v>
      </c>
      <c r="F24" s="140">
        <f t="shared" si="0"/>
        <v>0</v>
      </c>
      <c r="G24" s="142">
        <f t="shared" si="1"/>
        <v>100</v>
      </c>
      <c r="H24" s="149">
        <v>50</v>
      </c>
      <c r="I24" s="149">
        <v>50</v>
      </c>
      <c r="J24" s="149">
        <v>50</v>
      </c>
      <c r="K24" s="143">
        <v>3.1</v>
      </c>
      <c r="L24" s="145">
        <f t="shared" si="2"/>
        <v>155</v>
      </c>
      <c r="M24" s="146">
        <f t="shared" si="3"/>
        <v>255</v>
      </c>
      <c r="N24" s="150">
        <v>0</v>
      </c>
      <c r="O24" s="141">
        <v>0</v>
      </c>
      <c r="P24" s="148">
        <f t="shared" si="4"/>
        <v>0</v>
      </c>
      <c r="Q24" s="142">
        <f t="shared" si="5"/>
        <v>0</v>
      </c>
      <c r="R24" s="148">
        <v>0</v>
      </c>
      <c r="S24" s="148">
        <v>0</v>
      </c>
      <c r="T24" s="148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100</v>
      </c>
      <c r="AB24" s="145">
        <f t="shared" si="12"/>
        <v>50</v>
      </c>
      <c r="AC24" s="145">
        <f t="shared" si="13"/>
        <v>50</v>
      </c>
      <c r="AD24" s="145">
        <f t="shared" si="14"/>
        <v>50</v>
      </c>
      <c r="AE24" s="145">
        <f t="shared" si="15"/>
        <v>155</v>
      </c>
      <c r="AF24" s="145">
        <f t="shared" si="16"/>
        <v>255</v>
      </c>
      <c r="AG24" s="154">
        <v>4470</v>
      </c>
      <c r="AH24">
        <f t="shared" si="17"/>
        <v>0</v>
      </c>
    </row>
    <row r="25" spans="1:34">
      <c r="A25" s="161">
        <v>15</v>
      </c>
      <c r="B25" s="162">
        <v>17</v>
      </c>
      <c r="C25" s="156" t="s">
        <v>95</v>
      </c>
      <c r="D25" s="160">
        <v>0</v>
      </c>
      <c r="E25" s="159">
        <v>0</v>
      </c>
      <c r="F25" s="148">
        <f t="shared" si="0"/>
        <v>0</v>
      </c>
      <c r="G25" s="142">
        <f t="shared" si="1"/>
        <v>0</v>
      </c>
      <c r="H25" s="141">
        <v>0</v>
      </c>
      <c r="I25" s="141">
        <v>0</v>
      </c>
      <c r="J25" s="141">
        <v>0</v>
      </c>
      <c r="K25" s="143">
        <v>3.1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3.1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4470</v>
      </c>
      <c r="AH25">
        <f t="shared" si="17"/>
        <v>0</v>
      </c>
    </row>
    <row r="26" spans="1:34">
      <c r="A26" s="162">
        <v>16</v>
      </c>
      <c r="B26" s="162">
        <v>30</v>
      </c>
      <c r="C26" s="156" t="s">
        <v>96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2.2000000000000002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2.2000000000000002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2200</v>
      </c>
      <c r="AH26">
        <f t="shared" si="17"/>
        <v>0</v>
      </c>
    </row>
    <row r="27" spans="1:34">
      <c r="A27" s="161">
        <v>17</v>
      </c>
      <c r="B27" s="162">
        <v>53</v>
      </c>
      <c r="C27" s="156" t="s">
        <v>97</v>
      </c>
      <c r="D27" s="160">
        <v>0</v>
      </c>
      <c r="E27" s="159">
        <v>0</v>
      </c>
      <c r="F27" s="140">
        <f t="shared" si="0"/>
        <v>0</v>
      </c>
      <c r="G27" s="142">
        <f t="shared" si="1"/>
        <v>1700</v>
      </c>
      <c r="H27" s="149">
        <v>200</v>
      </c>
      <c r="I27" s="149">
        <v>1500</v>
      </c>
      <c r="J27" s="149">
        <v>1500</v>
      </c>
      <c r="K27" s="143">
        <v>2.9</v>
      </c>
      <c r="L27" s="145">
        <f t="shared" si="2"/>
        <v>4350</v>
      </c>
      <c r="M27" s="146">
        <f t="shared" si="3"/>
        <v>6050</v>
      </c>
      <c r="N27" s="160">
        <v>0</v>
      </c>
      <c r="O27" s="159">
        <v>0</v>
      </c>
      <c r="P27" s="140">
        <f t="shared" si="4"/>
        <v>0</v>
      </c>
      <c r="Q27" s="142">
        <f t="shared" si="5"/>
        <v>2900</v>
      </c>
      <c r="R27" s="149">
        <v>2100</v>
      </c>
      <c r="S27" s="149">
        <v>800</v>
      </c>
      <c r="T27" s="149">
        <v>1000</v>
      </c>
      <c r="U27" s="143">
        <v>2.9</v>
      </c>
      <c r="V27" s="145">
        <f t="shared" si="6"/>
        <v>2900</v>
      </c>
      <c r="W27" s="151">
        <f t="shared" si="7"/>
        <v>5800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4600</v>
      </c>
      <c r="AB27" s="145">
        <f t="shared" si="12"/>
        <v>2300</v>
      </c>
      <c r="AC27" s="145">
        <f t="shared" si="13"/>
        <v>2300</v>
      </c>
      <c r="AD27" s="145">
        <f t="shared" si="14"/>
        <v>2500</v>
      </c>
      <c r="AE27" s="145">
        <f t="shared" si="15"/>
        <v>7250</v>
      </c>
      <c r="AF27" s="145">
        <f t="shared" si="16"/>
        <v>11850</v>
      </c>
      <c r="AG27" s="154">
        <v>4600</v>
      </c>
      <c r="AH27">
        <f t="shared" si="17"/>
        <v>3</v>
      </c>
    </row>
    <row r="28" spans="1:34">
      <c r="A28" s="162">
        <v>18</v>
      </c>
      <c r="B28" s="162">
        <v>54</v>
      </c>
      <c r="C28" s="86" t="s">
        <v>98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2.2999999999999998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2.2999999999999998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2100</v>
      </c>
      <c r="AH28">
        <f t="shared" si="17"/>
        <v>0</v>
      </c>
    </row>
    <row r="29" spans="1:34">
      <c r="A29" s="161">
        <v>19</v>
      </c>
      <c r="B29" s="162">
        <v>56</v>
      </c>
      <c r="C29" s="156" t="s">
        <v>99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</v>
      </c>
      <c r="L29" s="145">
        <f t="shared" si="2"/>
        <v>0</v>
      </c>
      <c r="M29" s="146">
        <f t="shared" si="3"/>
        <v>0</v>
      </c>
      <c r="N29" s="160">
        <v>0</v>
      </c>
      <c r="O29" s="159">
        <v>0</v>
      </c>
      <c r="P29" s="140">
        <f t="shared" si="4"/>
        <v>0</v>
      </c>
      <c r="Q29" s="142">
        <f t="shared" si="5"/>
        <v>0</v>
      </c>
      <c r="R29" s="149">
        <v>0</v>
      </c>
      <c r="S29" s="149">
        <v>0</v>
      </c>
      <c r="T29" s="149">
        <v>0</v>
      </c>
      <c r="U29" s="143">
        <v>2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2231</v>
      </c>
      <c r="AH29">
        <f t="shared" si="17"/>
        <v>0</v>
      </c>
    </row>
    <row r="30" spans="1:34">
      <c r="A30" s="162">
        <v>20</v>
      </c>
      <c r="B30" s="162">
        <v>60</v>
      </c>
      <c r="C30" s="86" t="s">
        <v>100</v>
      </c>
      <c r="D30" s="160">
        <v>0</v>
      </c>
      <c r="E30" s="159">
        <v>0</v>
      </c>
      <c r="F30" s="140">
        <f t="shared" si="0"/>
        <v>0</v>
      </c>
      <c r="G30" s="142">
        <f t="shared" si="1"/>
        <v>600</v>
      </c>
      <c r="H30" s="149">
        <v>50</v>
      </c>
      <c r="I30" s="149">
        <v>550</v>
      </c>
      <c r="J30" s="149">
        <v>700</v>
      </c>
      <c r="K30" s="143">
        <v>2.5</v>
      </c>
      <c r="L30" s="145">
        <f t="shared" si="2"/>
        <v>1750</v>
      </c>
      <c r="M30" s="146">
        <f t="shared" si="3"/>
        <v>2350</v>
      </c>
      <c r="N30" s="150">
        <v>0</v>
      </c>
      <c r="O30" s="141">
        <v>0</v>
      </c>
      <c r="P30" s="148">
        <f t="shared" si="4"/>
        <v>0</v>
      </c>
      <c r="Q30" s="142">
        <f t="shared" si="5"/>
        <v>0</v>
      </c>
      <c r="R30" s="141">
        <v>0</v>
      </c>
      <c r="S30" s="141">
        <v>0</v>
      </c>
      <c r="T30" s="141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600</v>
      </c>
      <c r="AB30" s="145">
        <f t="shared" si="12"/>
        <v>50</v>
      </c>
      <c r="AC30" s="145">
        <f t="shared" si="13"/>
        <v>550</v>
      </c>
      <c r="AD30" s="145">
        <f t="shared" si="14"/>
        <v>700</v>
      </c>
      <c r="AE30" s="145">
        <f t="shared" si="15"/>
        <v>1750</v>
      </c>
      <c r="AF30" s="145">
        <f t="shared" si="16"/>
        <v>2350</v>
      </c>
      <c r="AG30" s="154">
        <v>3750</v>
      </c>
      <c r="AH30">
        <f t="shared" si="17"/>
        <v>1</v>
      </c>
    </row>
    <row r="31" spans="1:34">
      <c r="A31" s="161">
        <v>21</v>
      </c>
      <c r="B31" s="162">
        <v>18</v>
      </c>
      <c r="C31" s="86" t="s">
        <v>101</v>
      </c>
      <c r="D31" s="150">
        <v>0</v>
      </c>
      <c r="E31" s="141">
        <v>0</v>
      </c>
      <c r="F31" s="148">
        <f t="shared" si="0"/>
        <v>0</v>
      </c>
      <c r="G31" s="142">
        <f t="shared" si="1"/>
        <v>0</v>
      </c>
      <c r="H31" s="141">
        <v>0</v>
      </c>
      <c r="I31" s="141">
        <v>0</v>
      </c>
      <c r="J31" s="141">
        <v>0</v>
      </c>
      <c r="K31" s="143">
        <v>2.5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43">
        <v>2.5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3750</v>
      </c>
      <c r="AH31">
        <f t="shared" si="17"/>
        <v>0</v>
      </c>
    </row>
    <row r="32" spans="1:34" ht="24.75">
      <c r="A32" s="162">
        <v>22</v>
      </c>
      <c r="B32" s="162">
        <v>162</v>
      </c>
      <c r="C32" s="156" t="s">
        <v>102</v>
      </c>
      <c r="D32" s="160">
        <v>0</v>
      </c>
      <c r="E32" s="159">
        <v>0</v>
      </c>
      <c r="F32" s="140">
        <f t="shared" si="0"/>
        <v>0</v>
      </c>
      <c r="G32" s="142">
        <f t="shared" si="1"/>
        <v>800</v>
      </c>
      <c r="H32" s="149">
        <v>400</v>
      </c>
      <c r="I32" s="149">
        <v>400</v>
      </c>
      <c r="J32" s="149">
        <v>1300</v>
      </c>
      <c r="K32" s="16">
        <v>4.0999999999999996</v>
      </c>
      <c r="L32" s="145">
        <f t="shared" si="2"/>
        <v>5330</v>
      </c>
      <c r="M32" s="146">
        <f t="shared" si="3"/>
        <v>6130</v>
      </c>
      <c r="N32" s="160">
        <v>0</v>
      </c>
      <c r="O32" s="159">
        <v>0</v>
      </c>
      <c r="P32" s="140">
        <f t="shared" si="4"/>
        <v>0</v>
      </c>
      <c r="Q32" s="142">
        <f t="shared" si="5"/>
        <v>2200</v>
      </c>
      <c r="R32" s="149">
        <v>1500</v>
      </c>
      <c r="S32" s="149">
        <v>700</v>
      </c>
      <c r="T32" s="149">
        <v>500</v>
      </c>
      <c r="U32" s="16">
        <v>4.0999999999999996</v>
      </c>
      <c r="V32" s="145">
        <f t="shared" si="6"/>
        <v>2050</v>
      </c>
      <c r="W32" s="151">
        <f t="shared" si="7"/>
        <v>4250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3000</v>
      </c>
      <c r="AB32" s="145">
        <f t="shared" si="12"/>
        <v>1900</v>
      </c>
      <c r="AC32" s="145">
        <f t="shared" si="13"/>
        <v>1100</v>
      </c>
      <c r="AD32" s="145">
        <f t="shared" si="14"/>
        <v>1800</v>
      </c>
      <c r="AE32" s="145">
        <f t="shared" si="15"/>
        <v>7380</v>
      </c>
      <c r="AF32" s="145">
        <f t="shared" si="16"/>
        <v>10380</v>
      </c>
      <c r="AG32" s="154">
        <v>4910</v>
      </c>
      <c r="AH32">
        <f t="shared" si="17"/>
        <v>2</v>
      </c>
    </row>
    <row r="33" spans="1:34">
      <c r="A33" s="161">
        <v>23</v>
      </c>
      <c r="B33" s="162">
        <v>96</v>
      </c>
      <c r="C33" s="156" t="s">
        <v>103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4.0999999999999996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4.0999999999999996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4910</v>
      </c>
      <c r="AH33">
        <f t="shared" si="17"/>
        <v>0</v>
      </c>
    </row>
    <row r="34" spans="1:34">
      <c r="A34" s="162">
        <v>24</v>
      </c>
      <c r="B34" s="162">
        <v>65</v>
      </c>
      <c r="C34" s="156" t="s">
        <v>104</v>
      </c>
      <c r="D34" s="160">
        <v>0</v>
      </c>
      <c r="E34" s="159">
        <v>0</v>
      </c>
      <c r="F34" s="140">
        <f t="shared" si="0"/>
        <v>0</v>
      </c>
      <c r="G34" s="142">
        <f t="shared" si="1"/>
        <v>1300</v>
      </c>
      <c r="H34" s="149">
        <v>500</v>
      </c>
      <c r="I34" s="149">
        <v>800</v>
      </c>
      <c r="J34" s="149">
        <v>1650</v>
      </c>
      <c r="K34" s="16">
        <v>3.8</v>
      </c>
      <c r="L34" s="145">
        <f t="shared" si="2"/>
        <v>6270</v>
      </c>
      <c r="M34" s="146">
        <f t="shared" si="3"/>
        <v>7570</v>
      </c>
      <c r="N34" s="160">
        <v>0</v>
      </c>
      <c r="O34" s="159">
        <v>0</v>
      </c>
      <c r="P34" s="140">
        <f t="shared" si="4"/>
        <v>0</v>
      </c>
      <c r="Q34" s="142">
        <f t="shared" si="5"/>
        <v>2500</v>
      </c>
      <c r="R34" s="149">
        <v>1500</v>
      </c>
      <c r="S34" s="149">
        <v>1000</v>
      </c>
      <c r="T34" s="149">
        <v>300</v>
      </c>
      <c r="U34" s="16">
        <v>3.8</v>
      </c>
      <c r="V34" s="145">
        <f t="shared" si="6"/>
        <v>1140</v>
      </c>
      <c r="W34" s="151">
        <f t="shared" si="7"/>
        <v>3640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3800</v>
      </c>
      <c r="AB34" s="145">
        <f t="shared" si="12"/>
        <v>2000</v>
      </c>
      <c r="AC34" s="145">
        <f t="shared" si="13"/>
        <v>1800</v>
      </c>
      <c r="AD34" s="145">
        <f t="shared" si="14"/>
        <v>1950</v>
      </c>
      <c r="AE34" s="145">
        <f t="shared" si="15"/>
        <v>7410</v>
      </c>
      <c r="AF34" s="145">
        <f t="shared" si="16"/>
        <v>11210</v>
      </c>
      <c r="AG34" s="154">
        <v>4870</v>
      </c>
      <c r="AH34">
        <f t="shared" si="17"/>
        <v>2</v>
      </c>
    </row>
    <row r="35" spans="1:34">
      <c r="A35" s="161">
        <v>25</v>
      </c>
      <c r="B35" s="162">
        <v>68</v>
      </c>
      <c r="C35" s="88" t="s">
        <v>105</v>
      </c>
      <c r="D35" s="150">
        <v>0</v>
      </c>
      <c r="E35" s="141">
        <v>0</v>
      </c>
      <c r="F35" s="148">
        <f t="shared" si="0"/>
        <v>0</v>
      </c>
      <c r="G35" s="142">
        <f t="shared" si="1"/>
        <v>0</v>
      </c>
      <c r="H35" s="141">
        <v>0</v>
      </c>
      <c r="I35" s="141">
        <v>0</v>
      </c>
      <c r="J35" s="141">
        <v>0</v>
      </c>
      <c r="K35" s="143">
        <v>2.8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11000</v>
      </c>
      <c r="R35" s="149">
        <v>7500</v>
      </c>
      <c r="S35" s="68">
        <v>3500</v>
      </c>
      <c r="T35" s="68">
        <v>4000</v>
      </c>
      <c r="U35" s="143">
        <v>2.8</v>
      </c>
      <c r="V35" s="145">
        <f t="shared" si="6"/>
        <v>11200</v>
      </c>
      <c r="W35" s="151">
        <f t="shared" si="7"/>
        <v>22200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11000</v>
      </c>
      <c r="AB35" s="145">
        <f t="shared" si="12"/>
        <v>7500</v>
      </c>
      <c r="AC35" s="145">
        <f t="shared" si="13"/>
        <v>3500</v>
      </c>
      <c r="AD35" s="145">
        <f t="shared" si="14"/>
        <v>4000</v>
      </c>
      <c r="AE35" s="145">
        <f t="shared" si="15"/>
        <v>11200</v>
      </c>
      <c r="AF35" s="145">
        <f t="shared" si="16"/>
        <v>22200</v>
      </c>
      <c r="AG35" s="154">
        <v>3200</v>
      </c>
      <c r="AH35">
        <f t="shared" si="17"/>
        <v>7</v>
      </c>
    </row>
    <row r="36" spans="1:34">
      <c r="A36" s="162">
        <v>26</v>
      </c>
      <c r="B36" s="162">
        <v>75</v>
      </c>
      <c r="C36" s="156" t="s">
        <v>106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2.5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2.5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2724</v>
      </c>
      <c r="AH36">
        <f t="shared" si="17"/>
        <v>0</v>
      </c>
    </row>
    <row r="37" spans="1:34">
      <c r="A37" s="161">
        <v>27</v>
      </c>
      <c r="B37" s="162">
        <v>77</v>
      </c>
      <c r="C37" s="156" t="s">
        <v>107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2.2000000000000002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2.2000000000000002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3888</v>
      </c>
      <c r="AH37">
        <f t="shared" si="17"/>
        <v>0</v>
      </c>
    </row>
    <row r="38" spans="1:34">
      <c r="A38" s="162">
        <v>28</v>
      </c>
      <c r="B38" s="75">
        <v>81</v>
      </c>
      <c r="C38" s="86" t="s">
        <v>108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149">
        <v>0</v>
      </c>
      <c r="J38" s="149">
        <v>0</v>
      </c>
      <c r="K38" s="143">
        <v>2.1</v>
      </c>
      <c r="L38" s="145">
        <f t="shared" si="2"/>
        <v>0</v>
      </c>
      <c r="M38" s="146">
        <f t="shared" si="3"/>
        <v>0</v>
      </c>
      <c r="N38" s="160">
        <v>0</v>
      </c>
      <c r="O38" s="159">
        <v>0</v>
      </c>
      <c r="P38" s="140">
        <f t="shared" si="4"/>
        <v>0</v>
      </c>
      <c r="Q38" s="142">
        <f t="shared" si="5"/>
        <v>0</v>
      </c>
      <c r="R38" s="149">
        <v>0</v>
      </c>
      <c r="S38" s="149">
        <v>0</v>
      </c>
      <c r="T38" s="149">
        <v>0</v>
      </c>
      <c r="U38" s="143">
        <v>2.1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2500</v>
      </c>
      <c r="AH38">
        <f t="shared" si="17"/>
        <v>0</v>
      </c>
    </row>
    <row r="39" spans="1:34">
      <c r="A39" s="161">
        <v>29</v>
      </c>
      <c r="B39" s="75">
        <v>85</v>
      </c>
      <c r="C39" s="156" t="s">
        <v>109</v>
      </c>
      <c r="D39" s="160">
        <v>0</v>
      </c>
      <c r="E39" s="159">
        <v>0</v>
      </c>
      <c r="F39" s="140">
        <f t="shared" si="0"/>
        <v>0</v>
      </c>
      <c r="G39" s="142">
        <f t="shared" si="1"/>
        <v>1250</v>
      </c>
      <c r="H39" s="149">
        <v>450</v>
      </c>
      <c r="I39" s="68">
        <v>800</v>
      </c>
      <c r="J39" s="68">
        <v>439</v>
      </c>
      <c r="K39" s="143">
        <v>2</v>
      </c>
      <c r="L39" s="145">
        <f t="shared" si="2"/>
        <v>878</v>
      </c>
      <c r="M39" s="146">
        <f t="shared" si="3"/>
        <v>2128</v>
      </c>
      <c r="N39" s="150">
        <v>0</v>
      </c>
      <c r="O39" s="141">
        <v>0</v>
      </c>
      <c r="P39" s="148">
        <f t="shared" si="4"/>
        <v>0</v>
      </c>
      <c r="Q39" s="142">
        <f t="shared" si="5"/>
        <v>24</v>
      </c>
      <c r="R39" s="141">
        <v>0</v>
      </c>
      <c r="S39" s="141">
        <v>24</v>
      </c>
      <c r="T39" s="141">
        <v>7</v>
      </c>
      <c r="U39" s="143">
        <v>2</v>
      </c>
      <c r="V39" s="145">
        <f t="shared" si="6"/>
        <v>14</v>
      </c>
      <c r="W39" s="151">
        <f t="shared" si="7"/>
        <v>38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1274</v>
      </c>
      <c r="AB39" s="145">
        <f t="shared" si="12"/>
        <v>450</v>
      </c>
      <c r="AC39" s="145">
        <f t="shared" si="13"/>
        <v>824</v>
      </c>
      <c r="AD39" s="145">
        <f t="shared" si="14"/>
        <v>446</v>
      </c>
      <c r="AE39" s="145">
        <f t="shared" si="15"/>
        <v>892</v>
      </c>
      <c r="AF39" s="145">
        <f t="shared" si="16"/>
        <v>2166</v>
      </c>
      <c r="AG39" s="154">
        <v>3790</v>
      </c>
      <c r="AH39">
        <f t="shared" si="17"/>
        <v>1</v>
      </c>
    </row>
    <row r="40" spans="1:34">
      <c r="A40" s="162">
        <v>30</v>
      </c>
      <c r="B40" s="75">
        <v>87</v>
      </c>
      <c r="C40" s="156" t="s">
        <v>110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1">
        <v>31</v>
      </c>
      <c r="B41" s="75">
        <v>88</v>
      </c>
      <c r="C41" s="156" t="s">
        <v>111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2">
        <v>32</v>
      </c>
      <c r="B42" s="75">
        <v>89</v>
      </c>
      <c r="C42" s="156" t="s">
        <v>112</v>
      </c>
      <c r="D42" s="160">
        <v>0</v>
      </c>
      <c r="E42" s="159">
        <v>0</v>
      </c>
      <c r="F42" s="140">
        <f t="shared" si="0"/>
        <v>0</v>
      </c>
      <c r="G42" s="142">
        <f t="shared" si="1"/>
        <v>150</v>
      </c>
      <c r="H42" s="149">
        <v>0</v>
      </c>
      <c r="I42" s="68">
        <v>150</v>
      </c>
      <c r="J42" s="68">
        <v>500</v>
      </c>
      <c r="K42" s="143">
        <v>0</v>
      </c>
      <c r="L42" s="145">
        <f t="shared" si="2"/>
        <v>0</v>
      </c>
      <c r="M42" s="146">
        <f t="shared" si="3"/>
        <v>150</v>
      </c>
      <c r="N42" s="150">
        <v>0</v>
      </c>
      <c r="O42" s="141">
        <v>0</v>
      </c>
      <c r="P42" s="148">
        <f t="shared" si="4"/>
        <v>0</v>
      </c>
      <c r="Q42" s="142">
        <f t="shared" si="5"/>
        <v>0</v>
      </c>
      <c r="R42" s="148">
        <v>0</v>
      </c>
      <c r="S42" s="148">
        <v>0</v>
      </c>
      <c r="T42" s="148">
        <v>1</v>
      </c>
      <c r="U42" s="143">
        <v>0</v>
      </c>
      <c r="V42" s="145">
        <f t="shared" si="6"/>
        <v>0</v>
      </c>
      <c r="W42" s="151">
        <f t="shared" si="7"/>
        <v>0</v>
      </c>
      <c r="X42" s="144">
        <f t="shared" si="8"/>
        <v>0</v>
      </c>
      <c r="Y42" s="145">
        <f t="shared" si="9"/>
        <v>0</v>
      </c>
      <c r="Z42" s="145">
        <f t="shared" si="10"/>
        <v>0</v>
      </c>
      <c r="AA42" s="145">
        <f t="shared" si="11"/>
        <v>150</v>
      </c>
      <c r="AB42" s="145">
        <f t="shared" si="12"/>
        <v>0</v>
      </c>
      <c r="AC42" s="145">
        <f t="shared" si="13"/>
        <v>150</v>
      </c>
      <c r="AD42" s="145">
        <f t="shared" si="14"/>
        <v>501</v>
      </c>
      <c r="AE42" s="145">
        <f t="shared" si="15"/>
        <v>0</v>
      </c>
      <c r="AF42" s="145">
        <f t="shared" si="16"/>
        <v>150</v>
      </c>
      <c r="AG42" s="154">
        <v>0</v>
      </c>
      <c r="AH42" t="str">
        <f t="shared" si="17"/>
        <v/>
      </c>
    </row>
    <row r="43" spans="1:34">
      <c r="A43" s="161">
        <v>33</v>
      </c>
      <c r="B43" s="75">
        <v>90</v>
      </c>
      <c r="C43" s="156" t="s">
        <v>113</v>
      </c>
      <c r="D43" s="160">
        <v>0</v>
      </c>
      <c r="E43" s="159">
        <v>0</v>
      </c>
      <c r="F43" s="140">
        <f t="shared" ref="F43:F74" si="18">D43+E43</f>
        <v>0</v>
      </c>
      <c r="G43" s="142">
        <f t="shared" ref="G43:G74" si="19"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ref="L43:L74" si="20">ROUND(J43*K43,0)</f>
        <v>0</v>
      </c>
      <c r="M43" s="146">
        <f t="shared" ref="M43:M74" si="21">F43+G43+L43</f>
        <v>0</v>
      </c>
      <c r="N43" s="150">
        <v>0</v>
      </c>
      <c r="O43" s="141">
        <v>0</v>
      </c>
      <c r="P43" s="148">
        <f t="shared" ref="P43:P74" si="22">N43+O43</f>
        <v>0</v>
      </c>
      <c r="Q43" s="142">
        <f t="shared" ref="Q43:Q74" si="23"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ref="V43:V74" si="24">ROUND(T43*U43,0)</f>
        <v>0</v>
      </c>
      <c r="W43" s="151">
        <f t="shared" ref="W43:W74" si="25">P43+Q43+V43</f>
        <v>0</v>
      </c>
      <c r="X43" s="144">
        <f t="shared" ref="X43:X68" si="26">D43+N43</f>
        <v>0</v>
      </c>
      <c r="Y43" s="145">
        <f t="shared" ref="Y43:Y68" si="27">E43+O43</f>
        <v>0</v>
      </c>
      <c r="Z43" s="145">
        <f t="shared" ref="Z43:Z68" si="28">F43+P43</f>
        <v>0</v>
      </c>
      <c r="AA43" s="145">
        <f t="shared" ref="AA43:AA68" si="29">G43+Q43</f>
        <v>0</v>
      </c>
      <c r="AB43" s="145">
        <f t="shared" ref="AB43:AB68" si="30">H43+R43</f>
        <v>0</v>
      </c>
      <c r="AC43" s="145">
        <f t="shared" ref="AC43:AC68" si="31">I43+S43</f>
        <v>0</v>
      </c>
      <c r="AD43" s="145">
        <f t="shared" ref="AD43:AD68" si="32">J43+T43</f>
        <v>0</v>
      </c>
      <c r="AE43" s="145">
        <f t="shared" ref="AE43:AE68" si="33">L43+V43</f>
        <v>0</v>
      </c>
      <c r="AF43" s="145">
        <f t="shared" ref="AF43:AF68" si="34">M43+W43</f>
        <v>0</v>
      </c>
      <c r="AG43" s="154">
        <v>0</v>
      </c>
      <c r="AH43" t="str">
        <f t="shared" ref="AH43:AH74" si="35">IFERROR(ROUND(AF43/AG43,0),"")</f>
        <v/>
      </c>
    </row>
    <row r="44" spans="1:34">
      <c r="A44" s="162">
        <v>34</v>
      </c>
      <c r="B44" s="75">
        <v>140</v>
      </c>
      <c r="C44" s="156" t="s">
        <v>114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1">
        <v>35</v>
      </c>
      <c r="B45" s="75">
        <v>171</v>
      </c>
      <c r="C45" s="156" t="s">
        <v>115</v>
      </c>
      <c r="D45" s="160">
        <v>0</v>
      </c>
      <c r="E45" s="159">
        <v>0</v>
      </c>
      <c r="F45" s="140">
        <f t="shared" si="18"/>
        <v>0</v>
      </c>
      <c r="G45" s="142">
        <f t="shared" si="19"/>
        <v>707</v>
      </c>
      <c r="H45" s="149">
        <v>202</v>
      </c>
      <c r="I45" s="68">
        <v>505</v>
      </c>
      <c r="J45" s="68">
        <v>539</v>
      </c>
      <c r="K45" s="143">
        <v>0</v>
      </c>
      <c r="L45" s="145">
        <f t="shared" si="20"/>
        <v>0</v>
      </c>
      <c r="M45" s="146">
        <f t="shared" si="21"/>
        <v>707</v>
      </c>
      <c r="N45" s="150">
        <v>0</v>
      </c>
      <c r="O45" s="141">
        <v>0</v>
      </c>
      <c r="P45" s="148">
        <f t="shared" si="22"/>
        <v>0</v>
      </c>
      <c r="Q45" s="142">
        <f t="shared" si="23"/>
        <v>48</v>
      </c>
      <c r="R45" s="148">
        <v>27</v>
      </c>
      <c r="S45" s="148">
        <v>21</v>
      </c>
      <c r="T45" s="148">
        <v>31</v>
      </c>
      <c r="U45" s="143">
        <v>0</v>
      </c>
      <c r="V45" s="145">
        <f t="shared" si="24"/>
        <v>0</v>
      </c>
      <c r="W45" s="151">
        <f t="shared" si="25"/>
        <v>48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755</v>
      </c>
      <c r="AB45" s="145">
        <f t="shared" si="30"/>
        <v>229</v>
      </c>
      <c r="AC45" s="145">
        <f t="shared" si="31"/>
        <v>526</v>
      </c>
      <c r="AD45" s="145">
        <f t="shared" si="32"/>
        <v>570</v>
      </c>
      <c r="AE45" s="145">
        <f t="shared" si="33"/>
        <v>0</v>
      </c>
      <c r="AF45" s="145">
        <f t="shared" si="34"/>
        <v>755</v>
      </c>
      <c r="AG45" s="154">
        <v>0</v>
      </c>
      <c r="AH45" t="str">
        <f t="shared" si="35"/>
        <v/>
      </c>
    </row>
    <row r="46" spans="1:34">
      <c r="A46" s="162">
        <v>36</v>
      </c>
      <c r="B46" s="75">
        <v>63</v>
      </c>
      <c r="C46" s="156" t="s">
        <v>116</v>
      </c>
      <c r="D46" s="160">
        <v>0</v>
      </c>
      <c r="E46" s="159">
        <v>0</v>
      </c>
      <c r="F46" s="140">
        <f t="shared" si="18"/>
        <v>0</v>
      </c>
      <c r="G46" s="142">
        <f t="shared" si="19"/>
        <v>0</v>
      </c>
      <c r="H46" s="149">
        <v>0</v>
      </c>
      <c r="I46" s="68">
        <v>0</v>
      </c>
      <c r="J46" s="68">
        <v>0</v>
      </c>
      <c r="K46" s="143">
        <v>0</v>
      </c>
      <c r="L46" s="145">
        <f t="shared" si="20"/>
        <v>0</v>
      </c>
      <c r="M46" s="146">
        <f t="shared" si="21"/>
        <v>0</v>
      </c>
      <c r="N46" s="150">
        <v>0</v>
      </c>
      <c r="O46" s="141">
        <v>0</v>
      </c>
      <c r="P46" s="148">
        <f t="shared" si="22"/>
        <v>0</v>
      </c>
      <c r="Q46" s="142">
        <f t="shared" si="23"/>
        <v>0</v>
      </c>
      <c r="R46" s="148">
        <v>0</v>
      </c>
      <c r="S46" s="148">
        <v>0</v>
      </c>
      <c r="T46" s="148">
        <v>0</v>
      </c>
      <c r="U46" s="143">
        <v>0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0</v>
      </c>
      <c r="AH46" t="str">
        <f t="shared" si="35"/>
        <v/>
      </c>
    </row>
    <row r="47" spans="1:34">
      <c r="A47" s="161">
        <v>37</v>
      </c>
      <c r="B47" s="75">
        <v>86</v>
      </c>
      <c r="C47" s="156" t="s">
        <v>117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2291</v>
      </c>
      <c r="R47" s="149">
        <v>791</v>
      </c>
      <c r="S47" s="68">
        <v>1500</v>
      </c>
      <c r="T47" s="68">
        <v>350</v>
      </c>
      <c r="U47" s="143">
        <v>2</v>
      </c>
      <c r="V47" s="145">
        <f t="shared" si="24"/>
        <v>700</v>
      </c>
      <c r="W47" s="151">
        <f t="shared" si="25"/>
        <v>2991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2291</v>
      </c>
      <c r="AB47" s="145">
        <f t="shared" si="30"/>
        <v>791</v>
      </c>
      <c r="AC47" s="145">
        <f t="shared" si="31"/>
        <v>1500</v>
      </c>
      <c r="AD47" s="145">
        <f t="shared" si="32"/>
        <v>350</v>
      </c>
      <c r="AE47" s="145">
        <f t="shared" si="33"/>
        <v>700</v>
      </c>
      <c r="AF47" s="145">
        <f t="shared" si="34"/>
        <v>2991</v>
      </c>
      <c r="AG47" s="154">
        <v>3790</v>
      </c>
      <c r="AH47">
        <f t="shared" si="35"/>
        <v>1</v>
      </c>
    </row>
    <row r="48" spans="1:34">
      <c r="A48" s="162">
        <v>38</v>
      </c>
      <c r="B48" s="75">
        <v>97</v>
      </c>
      <c r="C48" s="89" t="s">
        <v>118</v>
      </c>
      <c r="D48" s="150">
        <v>0</v>
      </c>
      <c r="E48" s="141">
        <v>0</v>
      </c>
      <c r="F48" s="148">
        <f t="shared" si="18"/>
        <v>0</v>
      </c>
      <c r="G48" s="142">
        <f t="shared" si="19"/>
        <v>13000</v>
      </c>
      <c r="H48" s="141">
        <v>9000</v>
      </c>
      <c r="I48" s="141">
        <v>4000</v>
      </c>
      <c r="J48" s="141">
        <v>9488</v>
      </c>
      <c r="K48" s="143">
        <v>2.7</v>
      </c>
      <c r="L48" s="145">
        <f t="shared" si="20"/>
        <v>25618</v>
      </c>
      <c r="M48" s="146">
        <f t="shared" si="21"/>
        <v>38618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68">
        <v>0</v>
      </c>
      <c r="T48" s="68">
        <v>0</v>
      </c>
      <c r="U48" s="143">
        <v>2.7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13000</v>
      </c>
      <c r="AB48" s="145">
        <f t="shared" si="30"/>
        <v>9000</v>
      </c>
      <c r="AC48" s="145">
        <f t="shared" si="31"/>
        <v>4000</v>
      </c>
      <c r="AD48" s="145">
        <f t="shared" si="32"/>
        <v>9488</v>
      </c>
      <c r="AE48" s="145">
        <f t="shared" si="33"/>
        <v>25618</v>
      </c>
      <c r="AF48" s="145">
        <f t="shared" si="34"/>
        <v>38618</v>
      </c>
      <c r="AG48" s="154">
        <v>4670</v>
      </c>
      <c r="AH48">
        <f t="shared" si="35"/>
        <v>8</v>
      </c>
    </row>
    <row r="49" spans="1:34">
      <c r="A49" s="161">
        <v>39</v>
      </c>
      <c r="B49" s="162">
        <v>99</v>
      </c>
      <c r="C49" s="88" t="s">
        <v>119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4670</v>
      </c>
      <c r="AH49">
        <f t="shared" si="35"/>
        <v>0</v>
      </c>
    </row>
    <row r="50" spans="1:34">
      <c r="A50" s="162">
        <v>40</v>
      </c>
      <c r="B50" s="162">
        <v>100</v>
      </c>
      <c r="C50" s="89" t="s">
        <v>120</v>
      </c>
      <c r="D50" s="160">
        <v>0</v>
      </c>
      <c r="E50" s="159">
        <v>0</v>
      </c>
      <c r="F50" s="140">
        <f t="shared" si="18"/>
        <v>0</v>
      </c>
      <c r="G50" s="142">
        <f t="shared" si="19"/>
        <v>100</v>
      </c>
      <c r="H50" s="149">
        <v>50</v>
      </c>
      <c r="I50" s="149">
        <v>50</v>
      </c>
      <c r="J50" s="149">
        <v>50</v>
      </c>
      <c r="K50" s="143">
        <v>2.9</v>
      </c>
      <c r="L50" s="145">
        <f t="shared" si="20"/>
        <v>145</v>
      </c>
      <c r="M50" s="146">
        <f t="shared" si="21"/>
        <v>245</v>
      </c>
      <c r="N50" s="160">
        <v>0</v>
      </c>
      <c r="O50" s="159">
        <v>0</v>
      </c>
      <c r="P50" s="140">
        <f t="shared" si="22"/>
        <v>0</v>
      </c>
      <c r="Q50" s="142">
        <f t="shared" si="23"/>
        <v>0</v>
      </c>
      <c r="R50" s="149">
        <v>0</v>
      </c>
      <c r="S50" s="149">
        <v>0</v>
      </c>
      <c r="T50" s="149">
        <v>0</v>
      </c>
      <c r="U50" s="143">
        <v>2.9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100</v>
      </c>
      <c r="AB50" s="145">
        <f t="shared" si="30"/>
        <v>50</v>
      </c>
      <c r="AC50" s="145">
        <f t="shared" si="31"/>
        <v>50</v>
      </c>
      <c r="AD50" s="145">
        <f t="shared" si="32"/>
        <v>50</v>
      </c>
      <c r="AE50" s="145">
        <f t="shared" si="33"/>
        <v>145</v>
      </c>
      <c r="AF50" s="145">
        <f t="shared" si="34"/>
        <v>245</v>
      </c>
      <c r="AG50" s="154">
        <v>4800</v>
      </c>
      <c r="AH50">
        <f t="shared" si="35"/>
        <v>0</v>
      </c>
    </row>
    <row r="51" spans="1:34">
      <c r="A51" s="161">
        <v>41</v>
      </c>
      <c r="B51" s="162">
        <v>108</v>
      </c>
      <c r="C51" s="89" t="s">
        <v>121</v>
      </c>
      <c r="D51" s="160">
        <v>0</v>
      </c>
      <c r="E51" s="159">
        <v>0</v>
      </c>
      <c r="F51" s="140">
        <f t="shared" si="18"/>
        <v>0</v>
      </c>
      <c r="G51" s="142">
        <f t="shared" si="19"/>
        <v>450</v>
      </c>
      <c r="H51" s="149">
        <v>250</v>
      </c>
      <c r="I51" s="149">
        <v>200</v>
      </c>
      <c r="J51" s="149">
        <v>500</v>
      </c>
      <c r="K51" s="143">
        <v>2.6</v>
      </c>
      <c r="L51" s="145">
        <f t="shared" si="20"/>
        <v>1300</v>
      </c>
      <c r="M51" s="146">
        <f t="shared" si="21"/>
        <v>1750</v>
      </c>
      <c r="N51" s="150">
        <v>0</v>
      </c>
      <c r="O51" s="141">
        <v>0</v>
      </c>
      <c r="P51" s="148">
        <f t="shared" si="22"/>
        <v>0</v>
      </c>
      <c r="Q51" s="142">
        <f t="shared" si="23"/>
        <v>0</v>
      </c>
      <c r="R51" s="141">
        <v>0</v>
      </c>
      <c r="S51" s="141">
        <v>0</v>
      </c>
      <c r="T51" s="141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450</v>
      </c>
      <c r="AB51" s="145">
        <f t="shared" si="30"/>
        <v>250</v>
      </c>
      <c r="AC51" s="145">
        <f t="shared" si="31"/>
        <v>200</v>
      </c>
      <c r="AD51" s="145">
        <f t="shared" si="32"/>
        <v>500</v>
      </c>
      <c r="AE51" s="145">
        <f t="shared" si="33"/>
        <v>1300</v>
      </c>
      <c r="AF51" s="145">
        <f t="shared" si="34"/>
        <v>1750</v>
      </c>
      <c r="AG51" s="154">
        <v>4211</v>
      </c>
      <c r="AH51">
        <f t="shared" si="35"/>
        <v>0</v>
      </c>
    </row>
    <row r="52" spans="1:34">
      <c r="A52" s="162">
        <v>42</v>
      </c>
      <c r="B52" s="162">
        <v>19</v>
      </c>
      <c r="C52" s="89" t="s">
        <v>122</v>
      </c>
      <c r="D52" s="150">
        <v>0</v>
      </c>
      <c r="E52" s="141">
        <v>0</v>
      </c>
      <c r="F52" s="148">
        <f t="shared" si="18"/>
        <v>0</v>
      </c>
      <c r="G52" s="142">
        <f t="shared" si="19"/>
        <v>0</v>
      </c>
      <c r="H52" s="141">
        <v>0</v>
      </c>
      <c r="I52" s="141">
        <v>0</v>
      </c>
      <c r="J52" s="141">
        <v>0</v>
      </c>
      <c r="K52" s="143">
        <v>2.6</v>
      </c>
      <c r="L52" s="145">
        <f t="shared" si="20"/>
        <v>0</v>
      </c>
      <c r="M52" s="146">
        <f t="shared" si="21"/>
        <v>0</v>
      </c>
      <c r="N52" s="160">
        <v>0</v>
      </c>
      <c r="O52" s="159">
        <v>0</v>
      </c>
      <c r="P52" s="140">
        <f t="shared" si="22"/>
        <v>0</v>
      </c>
      <c r="Q52" s="142">
        <f t="shared" si="23"/>
        <v>0</v>
      </c>
      <c r="R52" s="149">
        <v>0</v>
      </c>
      <c r="S52" s="149">
        <v>0</v>
      </c>
      <c r="T52" s="149">
        <v>0</v>
      </c>
      <c r="U52" s="143">
        <v>2.6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4211</v>
      </c>
      <c r="AH52">
        <f t="shared" si="35"/>
        <v>0</v>
      </c>
    </row>
    <row r="53" spans="1:34">
      <c r="A53" s="161">
        <v>43</v>
      </c>
      <c r="B53" s="162">
        <v>112</v>
      </c>
      <c r="C53" s="89" t="s">
        <v>123</v>
      </c>
      <c r="D53" s="160">
        <v>0</v>
      </c>
      <c r="E53" s="159">
        <v>0</v>
      </c>
      <c r="F53" s="140">
        <f t="shared" si="18"/>
        <v>0</v>
      </c>
      <c r="G53" s="142">
        <f t="shared" si="19"/>
        <v>1500</v>
      </c>
      <c r="H53" s="149">
        <v>500</v>
      </c>
      <c r="I53" s="149">
        <v>1000</v>
      </c>
      <c r="J53" s="149">
        <v>2500</v>
      </c>
      <c r="K53" s="143">
        <v>3</v>
      </c>
      <c r="L53" s="145">
        <f t="shared" si="20"/>
        <v>7500</v>
      </c>
      <c r="M53" s="146">
        <f t="shared" si="21"/>
        <v>9000</v>
      </c>
      <c r="N53" s="150">
        <v>0</v>
      </c>
      <c r="O53" s="141">
        <v>0</v>
      </c>
      <c r="P53" s="148">
        <f t="shared" si="22"/>
        <v>0</v>
      </c>
      <c r="Q53" s="142">
        <f t="shared" si="23"/>
        <v>0</v>
      </c>
      <c r="R53" s="141">
        <v>0</v>
      </c>
      <c r="S53" s="141">
        <v>0</v>
      </c>
      <c r="T53" s="141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1500</v>
      </c>
      <c r="AB53" s="145">
        <f t="shared" si="30"/>
        <v>500</v>
      </c>
      <c r="AC53" s="145">
        <f t="shared" si="31"/>
        <v>1000</v>
      </c>
      <c r="AD53" s="145">
        <f t="shared" si="32"/>
        <v>2500</v>
      </c>
      <c r="AE53" s="145">
        <f t="shared" si="33"/>
        <v>7500</v>
      </c>
      <c r="AF53" s="145">
        <f t="shared" si="34"/>
        <v>9000</v>
      </c>
      <c r="AG53" s="154">
        <v>4900</v>
      </c>
      <c r="AH53">
        <f t="shared" si="35"/>
        <v>2</v>
      </c>
    </row>
    <row r="54" spans="1:34">
      <c r="A54" s="162">
        <v>44</v>
      </c>
      <c r="B54" s="162">
        <v>20</v>
      </c>
      <c r="C54" s="89" t="s">
        <v>124</v>
      </c>
      <c r="D54" s="150">
        <v>0</v>
      </c>
      <c r="E54" s="141">
        <v>0</v>
      </c>
      <c r="F54" s="148">
        <f t="shared" si="18"/>
        <v>0</v>
      </c>
      <c r="G54" s="142">
        <f t="shared" si="19"/>
        <v>0</v>
      </c>
      <c r="H54" s="141">
        <v>0</v>
      </c>
      <c r="I54" s="141">
        <v>0</v>
      </c>
      <c r="J54" s="141">
        <v>0</v>
      </c>
      <c r="K54" s="143">
        <v>3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300</v>
      </c>
      <c r="R54" s="149">
        <v>100</v>
      </c>
      <c r="S54" s="149">
        <v>200</v>
      </c>
      <c r="T54" s="149">
        <v>700</v>
      </c>
      <c r="U54" s="143">
        <v>3</v>
      </c>
      <c r="V54" s="145">
        <f t="shared" si="24"/>
        <v>2100</v>
      </c>
      <c r="W54" s="151">
        <f t="shared" si="25"/>
        <v>2400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300</v>
      </c>
      <c r="AB54" s="145">
        <f t="shared" si="30"/>
        <v>100</v>
      </c>
      <c r="AC54" s="145">
        <f t="shared" si="31"/>
        <v>200</v>
      </c>
      <c r="AD54" s="145">
        <f t="shared" si="32"/>
        <v>700</v>
      </c>
      <c r="AE54" s="145">
        <f t="shared" si="33"/>
        <v>2100</v>
      </c>
      <c r="AF54" s="145">
        <f t="shared" si="34"/>
        <v>2400</v>
      </c>
      <c r="AG54" s="154">
        <v>4900</v>
      </c>
      <c r="AH54">
        <f t="shared" si="35"/>
        <v>0</v>
      </c>
    </row>
    <row r="55" spans="1:34">
      <c r="A55" s="161">
        <v>45</v>
      </c>
      <c r="B55" s="162">
        <v>116</v>
      </c>
      <c r="C55" s="88" t="s">
        <v>125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</v>
      </c>
      <c r="L55" s="145">
        <f t="shared" si="20"/>
        <v>0</v>
      </c>
      <c r="M55" s="146">
        <f t="shared" si="21"/>
        <v>0</v>
      </c>
      <c r="N55" s="160">
        <v>0</v>
      </c>
      <c r="O55" s="159">
        <v>0</v>
      </c>
      <c r="P55" s="140">
        <f t="shared" si="22"/>
        <v>0</v>
      </c>
      <c r="Q55" s="142">
        <f t="shared" si="23"/>
        <v>0</v>
      </c>
      <c r="R55" s="149">
        <v>0</v>
      </c>
      <c r="S55" s="149">
        <v>0</v>
      </c>
      <c r="T55" s="149">
        <v>0</v>
      </c>
      <c r="U55" s="143">
        <v>2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2000</v>
      </c>
      <c r="AH55">
        <f t="shared" si="35"/>
        <v>0</v>
      </c>
    </row>
    <row r="56" spans="1:34">
      <c r="A56" s="162">
        <v>46</v>
      </c>
      <c r="B56" s="162">
        <v>122</v>
      </c>
      <c r="C56" s="90" t="s">
        <v>126</v>
      </c>
      <c r="D56" s="160">
        <v>0</v>
      </c>
      <c r="E56" s="159">
        <v>0</v>
      </c>
      <c r="F56" s="140">
        <f t="shared" si="18"/>
        <v>0</v>
      </c>
      <c r="G56" s="142">
        <f t="shared" si="19"/>
        <v>1050</v>
      </c>
      <c r="H56" s="149">
        <v>50</v>
      </c>
      <c r="I56" s="149">
        <v>1000</v>
      </c>
      <c r="J56" s="149">
        <v>500</v>
      </c>
      <c r="K56" s="143">
        <v>2.5</v>
      </c>
      <c r="L56" s="145">
        <f t="shared" si="20"/>
        <v>1250</v>
      </c>
      <c r="M56" s="146">
        <f t="shared" si="21"/>
        <v>2300</v>
      </c>
      <c r="N56" s="150">
        <v>0</v>
      </c>
      <c r="O56" s="141">
        <v>0</v>
      </c>
      <c r="P56" s="148">
        <f t="shared" si="22"/>
        <v>0</v>
      </c>
      <c r="Q56" s="142">
        <f t="shared" si="23"/>
        <v>0</v>
      </c>
      <c r="R56" s="141">
        <v>0</v>
      </c>
      <c r="S56" s="141">
        <v>0</v>
      </c>
      <c r="T56" s="141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1050</v>
      </c>
      <c r="AB56" s="145">
        <f t="shared" si="30"/>
        <v>50</v>
      </c>
      <c r="AC56" s="145">
        <f t="shared" si="31"/>
        <v>1000</v>
      </c>
      <c r="AD56" s="145">
        <f t="shared" si="32"/>
        <v>500</v>
      </c>
      <c r="AE56" s="145">
        <f t="shared" si="33"/>
        <v>1250</v>
      </c>
      <c r="AF56" s="145">
        <f t="shared" si="34"/>
        <v>2300</v>
      </c>
      <c r="AG56" s="154">
        <v>3869</v>
      </c>
      <c r="AH56">
        <f t="shared" si="35"/>
        <v>1</v>
      </c>
    </row>
    <row r="57" spans="1:34">
      <c r="A57" s="161">
        <v>47</v>
      </c>
      <c r="B57" s="162">
        <v>21</v>
      </c>
      <c r="C57" s="90" t="s">
        <v>127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1">
        <v>0</v>
      </c>
      <c r="I57" s="141">
        <v>0</v>
      </c>
      <c r="J57" s="141">
        <v>0</v>
      </c>
      <c r="K57" s="143">
        <v>2.5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2.5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3869</v>
      </c>
      <c r="AH57">
        <f t="shared" si="35"/>
        <v>0</v>
      </c>
    </row>
    <row r="58" spans="1:34" ht="24.75">
      <c r="A58" s="162">
        <v>48</v>
      </c>
      <c r="B58" s="162">
        <v>1601</v>
      </c>
      <c r="C58" s="66" t="s">
        <v>128</v>
      </c>
      <c r="D58" s="150">
        <v>0</v>
      </c>
      <c r="E58" s="141">
        <v>0</v>
      </c>
      <c r="F58" s="148">
        <f t="shared" si="18"/>
        <v>0</v>
      </c>
      <c r="G58" s="142">
        <f t="shared" si="19"/>
        <v>6235</v>
      </c>
      <c r="H58" s="148">
        <v>0</v>
      </c>
      <c r="I58" s="148">
        <v>6235</v>
      </c>
      <c r="J58" s="148">
        <v>0</v>
      </c>
      <c r="K58" s="143">
        <v>0</v>
      </c>
      <c r="L58" s="145">
        <f t="shared" si="20"/>
        <v>0</v>
      </c>
      <c r="M58" s="146">
        <f t="shared" si="21"/>
        <v>6235</v>
      </c>
      <c r="N58" s="160">
        <v>0</v>
      </c>
      <c r="O58" s="159">
        <v>0</v>
      </c>
      <c r="P58" s="140">
        <f t="shared" si="22"/>
        <v>0</v>
      </c>
      <c r="Q58" s="142">
        <f t="shared" si="23"/>
        <v>5110</v>
      </c>
      <c r="R58" s="149">
        <v>0</v>
      </c>
      <c r="S58" s="149">
        <v>5110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5110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11345</v>
      </c>
      <c r="AB58" s="145">
        <f t="shared" si="30"/>
        <v>0</v>
      </c>
      <c r="AC58" s="145">
        <f t="shared" si="31"/>
        <v>11345</v>
      </c>
      <c r="AD58" s="145">
        <f t="shared" si="32"/>
        <v>0</v>
      </c>
      <c r="AE58" s="145">
        <f t="shared" si="33"/>
        <v>0</v>
      </c>
      <c r="AF58" s="145">
        <f t="shared" si="34"/>
        <v>11345</v>
      </c>
      <c r="AG58" s="154">
        <v>0</v>
      </c>
      <c r="AH58" t="str">
        <f t="shared" si="35"/>
        <v/>
      </c>
    </row>
    <row r="59" spans="1:34" ht="36.75">
      <c r="A59" s="161">
        <v>49</v>
      </c>
      <c r="B59" s="162">
        <v>1602</v>
      </c>
      <c r="C59" s="66" t="s">
        <v>129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 ht="36.75">
      <c r="A60" s="162">
        <v>50</v>
      </c>
      <c r="B60" s="162">
        <v>1603</v>
      </c>
      <c r="C60" s="66" t="s">
        <v>130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0</v>
      </c>
      <c r="AH60" t="str">
        <f t="shared" si="35"/>
        <v/>
      </c>
    </row>
    <row r="61" spans="1:34">
      <c r="A61" s="161">
        <v>51</v>
      </c>
      <c r="B61" s="162">
        <v>2904</v>
      </c>
      <c r="C61" s="66" t="s">
        <v>67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2">
        <v>52</v>
      </c>
      <c r="B62" s="162">
        <v>2905</v>
      </c>
      <c r="C62" s="66" t="s">
        <v>68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1">
        <v>53</v>
      </c>
      <c r="B63" s="162">
        <v>2906</v>
      </c>
      <c r="C63" s="66" t="s">
        <v>69</v>
      </c>
      <c r="D63" s="150">
        <v>0</v>
      </c>
      <c r="E63" s="141">
        <v>0</v>
      </c>
      <c r="F63" s="148">
        <f t="shared" si="18"/>
        <v>0</v>
      </c>
      <c r="G63" s="142">
        <f t="shared" si="19"/>
        <v>0</v>
      </c>
      <c r="H63" s="148">
        <v>0</v>
      </c>
      <c r="I63" s="148">
        <v>0</v>
      </c>
      <c r="J63" s="148">
        <v>0</v>
      </c>
      <c r="K63" s="143">
        <v>10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10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3869</v>
      </c>
      <c r="AH63">
        <f t="shared" si="35"/>
        <v>0</v>
      </c>
    </row>
    <row r="64" spans="1:34">
      <c r="A64" s="162">
        <v>54</v>
      </c>
      <c r="B64" s="162">
        <v>2907</v>
      </c>
      <c r="C64" s="66" t="s">
        <v>75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0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0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0</v>
      </c>
      <c r="AH64" t="str">
        <f t="shared" si="35"/>
        <v/>
      </c>
    </row>
    <row r="65" spans="1:34">
      <c r="A65" s="161">
        <v>55</v>
      </c>
      <c r="B65" s="162">
        <v>3</v>
      </c>
      <c r="C65" s="55" t="s">
        <v>76</v>
      </c>
      <c r="D65" s="160">
        <v>0</v>
      </c>
      <c r="E65" s="159">
        <v>0</v>
      </c>
      <c r="F65" s="140">
        <f t="shared" si="18"/>
        <v>0</v>
      </c>
      <c r="G65" s="142">
        <f t="shared" si="19"/>
        <v>2200</v>
      </c>
      <c r="H65" s="149">
        <v>1200</v>
      </c>
      <c r="I65" s="149">
        <v>1000</v>
      </c>
      <c r="J65" s="149">
        <v>301</v>
      </c>
      <c r="K65" s="143">
        <v>2</v>
      </c>
      <c r="L65" s="145">
        <f t="shared" si="20"/>
        <v>602</v>
      </c>
      <c r="M65" s="146">
        <f t="shared" si="21"/>
        <v>2802</v>
      </c>
      <c r="N65" s="160">
        <v>0</v>
      </c>
      <c r="O65" s="159">
        <v>0</v>
      </c>
      <c r="P65" s="140">
        <f t="shared" si="22"/>
        <v>0</v>
      </c>
      <c r="Q65" s="142">
        <f t="shared" si="23"/>
        <v>800</v>
      </c>
      <c r="R65" s="149">
        <v>500</v>
      </c>
      <c r="S65" s="149">
        <v>300</v>
      </c>
      <c r="T65" s="149">
        <v>150</v>
      </c>
      <c r="U65" s="143">
        <v>2</v>
      </c>
      <c r="V65" s="145">
        <f t="shared" si="24"/>
        <v>300</v>
      </c>
      <c r="W65" s="151">
        <f t="shared" si="25"/>
        <v>1100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3000</v>
      </c>
      <c r="AB65" s="145">
        <f t="shared" si="30"/>
        <v>1700</v>
      </c>
      <c r="AC65" s="145">
        <f t="shared" si="31"/>
        <v>1300</v>
      </c>
      <c r="AD65" s="145">
        <f t="shared" si="32"/>
        <v>451</v>
      </c>
      <c r="AE65" s="145">
        <f t="shared" si="33"/>
        <v>902</v>
      </c>
      <c r="AF65" s="145">
        <f t="shared" si="34"/>
        <v>3902</v>
      </c>
      <c r="AG65" s="154">
        <v>4300</v>
      </c>
      <c r="AH65">
        <f t="shared" si="35"/>
        <v>1</v>
      </c>
    </row>
    <row r="66" spans="1:34">
      <c r="A66" s="162">
        <v>56</v>
      </c>
      <c r="B66" s="162">
        <v>42</v>
      </c>
      <c r="C66" s="66" t="s">
        <v>77</v>
      </c>
      <c r="D66" s="58">
        <v>0</v>
      </c>
      <c r="E66" s="4">
        <v>0</v>
      </c>
      <c r="F66" s="140">
        <f t="shared" si="18"/>
        <v>0</v>
      </c>
      <c r="G66" s="142">
        <f t="shared" si="19"/>
        <v>2171</v>
      </c>
      <c r="H66" s="149">
        <v>284</v>
      </c>
      <c r="I66" s="149">
        <v>1887</v>
      </c>
      <c r="J66" s="145">
        <v>1731</v>
      </c>
      <c r="K66" s="143">
        <v>2</v>
      </c>
      <c r="L66" s="145">
        <f t="shared" si="20"/>
        <v>3462</v>
      </c>
      <c r="M66" s="146">
        <f t="shared" si="21"/>
        <v>5633</v>
      </c>
      <c r="N66" s="58">
        <v>0</v>
      </c>
      <c r="O66" s="4">
        <v>0</v>
      </c>
      <c r="P66" s="140">
        <f t="shared" si="22"/>
        <v>0</v>
      </c>
      <c r="Q66" s="142">
        <f t="shared" si="23"/>
        <v>0</v>
      </c>
      <c r="R66" s="149">
        <v>0</v>
      </c>
      <c r="S66" s="149">
        <v>0</v>
      </c>
      <c r="T66" s="145">
        <v>0</v>
      </c>
      <c r="U66" s="143">
        <v>2</v>
      </c>
      <c r="V66" s="145">
        <f t="shared" si="24"/>
        <v>0</v>
      </c>
      <c r="W66" s="151">
        <f t="shared" si="25"/>
        <v>0</v>
      </c>
      <c r="X66" s="144">
        <f t="shared" si="26"/>
        <v>0</v>
      </c>
      <c r="Y66" s="145">
        <f t="shared" si="27"/>
        <v>0</v>
      </c>
      <c r="Z66" s="145">
        <f t="shared" si="28"/>
        <v>0</v>
      </c>
      <c r="AA66" s="145">
        <f t="shared" si="29"/>
        <v>2171</v>
      </c>
      <c r="AB66" s="145">
        <f t="shared" si="30"/>
        <v>284</v>
      </c>
      <c r="AC66" s="145">
        <f t="shared" si="31"/>
        <v>1887</v>
      </c>
      <c r="AD66" s="145">
        <f t="shared" si="32"/>
        <v>1731</v>
      </c>
      <c r="AE66" s="145">
        <f t="shared" si="33"/>
        <v>3462</v>
      </c>
      <c r="AF66" s="145">
        <f t="shared" si="34"/>
        <v>5633</v>
      </c>
      <c r="AG66" s="154">
        <v>4300</v>
      </c>
      <c r="AH66">
        <f t="shared" si="35"/>
        <v>1</v>
      </c>
    </row>
    <row r="67" spans="1:34">
      <c r="A67" s="161">
        <v>57</v>
      </c>
      <c r="B67" s="162">
        <v>317</v>
      </c>
      <c r="C67" s="67" t="s">
        <v>78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162">
        <v>58</v>
      </c>
      <c r="B68" s="162">
        <v>999</v>
      </c>
      <c r="C68" s="67" t="s">
        <v>79</v>
      </c>
      <c r="D68" s="60">
        <v>0</v>
      </c>
      <c r="E68" s="6">
        <v>0</v>
      </c>
      <c r="F68" s="61">
        <f t="shared" si="18"/>
        <v>0</v>
      </c>
      <c r="G68" s="22">
        <f t="shared" si="19"/>
        <v>0</v>
      </c>
      <c r="H68" s="62">
        <v>0</v>
      </c>
      <c r="I68" s="62">
        <v>0</v>
      </c>
      <c r="J68" s="41">
        <v>0</v>
      </c>
      <c r="K68" s="21">
        <v>0</v>
      </c>
      <c r="L68" s="41">
        <f t="shared" si="20"/>
        <v>0</v>
      </c>
      <c r="M68" s="63">
        <f t="shared" si="21"/>
        <v>0</v>
      </c>
      <c r="N68" s="60">
        <v>0</v>
      </c>
      <c r="O68" s="6">
        <v>0</v>
      </c>
      <c r="P68" s="61">
        <f t="shared" si="22"/>
        <v>0</v>
      </c>
      <c r="Q68" s="22">
        <f t="shared" si="23"/>
        <v>0</v>
      </c>
      <c r="R68" s="62">
        <v>0</v>
      </c>
      <c r="S68" s="62">
        <v>0</v>
      </c>
      <c r="T68" s="41">
        <v>0</v>
      </c>
      <c r="U68" s="21">
        <v>0</v>
      </c>
      <c r="V68" s="41">
        <f t="shared" si="24"/>
        <v>0</v>
      </c>
      <c r="W68" s="64">
        <f t="shared" si="25"/>
        <v>0</v>
      </c>
      <c r="X68" s="20">
        <f t="shared" si="26"/>
        <v>0</v>
      </c>
      <c r="Y68" s="41">
        <f t="shared" si="27"/>
        <v>0</v>
      </c>
      <c r="Z68" s="41">
        <f t="shared" si="28"/>
        <v>0</v>
      </c>
      <c r="AA68" s="41">
        <f t="shared" si="29"/>
        <v>0</v>
      </c>
      <c r="AB68" s="41">
        <f t="shared" si="30"/>
        <v>0</v>
      </c>
      <c r="AC68" s="41">
        <f t="shared" si="31"/>
        <v>0</v>
      </c>
      <c r="AD68" s="41">
        <f t="shared" si="32"/>
        <v>0</v>
      </c>
      <c r="AE68" s="41">
        <f t="shared" si="33"/>
        <v>0</v>
      </c>
      <c r="AF68" s="41">
        <f t="shared" si="34"/>
        <v>0</v>
      </c>
      <c r="AG68" s="82">
        <v>4670</v>
      </c>
      <c r="AH68">
        <f t="shared" si="35"/>
        <v>0</v>
      </c>
    </row>
    <row r="69" spans="1:34" ht="15.75" thickBot="1">
      <c r="A69" s="40"/>
      <c r="B69" s="70"/>
      <c r="C69" s="70" t="s">
        <v>131</v>
      </c>
      <c r="D69" s="65">
        <f t="shared" ref="D69:J69" si="36">SUM(D11:D68)</f>
        <v>0</v>
      </c>
      <c r="E69" s="65">
        <f t="shared" si="36"/>
        <v>0</v>
      </c>
      <c r="F69" s="65">
        <f t="shared" si="36"/>
        <v>0</v>
      </c>
      <c r="G69" s="65">
        <f t="shared" si="36"/>
        <v>39425</v>
      </c>
      <c r="H69" s="65">
        <f t="shared" si="36"/>
        <v>18206</v>
      </c>
      <c r="I69" s="65">
        <f t="shared" si="36"/>
        <v>21219</v>
      </c>
      <c r="J69" s="65">
        <f t="shared" si="36"/>
        <v>25182</v>
      </c>
      <c r="K69" s="23">
        <f>ROUND(L69/J69,0)</f>
        <v>3</v>
      </c>
      <c r="L69" s="65">
        <f t="shared" ref="L69:Q69" si="37">SUM(L11:L68)</f>
        <v>70164</v>
      </c>
      <c r="M69" s="65">
        <f t="shared" si="37"/>
        <v>109589</v>
      </c>
      <c r="N69" s="65">
        <f t="shared" si="37"/>
        <v>0</v>
      </c>
      <c r="O69" s="65">
        <f t="shared" si="37"/>
        <v>0</v>
      </c>
      <c r="P69" s="65">
        <f t="shared" si="37"/>
        <v>0</v>
      </c>
      <c r="Q69" s="65">
        <f t="shared" si="37"/>
        <v>30873</v>
      </c>
      <c r="R69" s="65"/>
      <c r="S69" s="65">
        <f t="shared" ref="S69:AH69" si="38">SUM(S11:S68)</f>
        <v>14355</v>
      </c>
      <c r="T69" s="65">
        <f t="shared" si="38"/>
        <v>9039</v>
      </c>
      <c r="U69" s="23">
        <f t="shared" si="38"/>
        <v>141.89999999999998</v>
      </c>
      <c r="V69" s="65">
        <f t="shared" si="38"/>
        <v>25794</v>
      </c>
      <c r="W69" s="65">
        <f t="shared" si="38"/>
        <v>56667</v>
      </c>
      <c r="X69" s="65">
        <f t="shared" si="38"/>
        <v>0</v>
      </c>
      <c r="Y69" s="65">
        <f t="shared" si="38"/>
        <v>0</v>
      </c>
      <c r="Z69" s="65">
        <f t="shared" si="38"/>
        <v>0</v>
      </c>
      <c r="AA69" s="65">
        <f t="shared" si="38"/>
        <v>70298</v>
      </c>
      <c r="AB69" s="65">
        <f t="shared" si="38"/>
        <v>34724</v>
      </c>
      <c r="AC69" s="65">
        <f t="shared" si="38"/>
        <v>35574</v>
      </c>
      <c r="AD69" s="65">
        <f t="shared" si="38"/>
        <v>34221</v>
      </c>
      <c r="AE69" s="65">
        <f t="shared" si="38"/>
        <v>95958</v>
      </c>
      <c r="AF69" s="65">
        <f t="shared" si="38"/>
        <v>166256</v>
      </c>
      <c r="AG69" s="65">
        <f t="shared" si="38"/>
        <v>180151</v>
      </c>
      <c r="AH69">
        <f t="shared" si="38"/>
        <v>36</v>
      </c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  <row r="71" spans="1:34">
      <c r="A71" s="157"/>
      <c r="B71" s="72"/>
      <c r="C71" s="157"/>
      <c r="D71" s="157"/>
      <c r="E71" s="157"/>
      <c r="F71" s="157"/>
      <c r="G71" s="157"/>
      <c r="H71" s="157"/>
      <c r="I71" s="157"/>
      <c r="J71" s="157"/>
      <c r="K71" s="157"/>
      <c r="L71" s="1"/>
      <c r="M71" s="1"/>
      <c r="O71" s="1"/>
      <c r="P71" s="157"/>
      <c r="Q71" s="157"/>
      <c r="R71" s="157"/>
      <c r="S71" s="157"/>
      <c r="T71" s="157"/>
      <c r="U71" s="157"/>
      <c r="V71" s="1"/>
      <c r="W71" s="1"/>
      <c r="X71" s="1"/>
      <c r="Y71" s="1"/>
      <c r="Z71" s="157"/>
      <c r="AA71" s="157"/>
      <c r="AB71" s="157"/>
      <c r="AC71" s="157"/>
      <c r="AD71" s="157"/>
      <c r="AE71" s="157"/>
      <c r="AF71" s="157"/>
      <c r="AG71" s="157"/>
    </row>
  </sheetData>
  <mergeCells count="32">
    <mergeCell ref="U1:W1"/>
    <mergeCell ref="F2:W2"/>
    <mergeCell ref="D4:E4"/>
    <mergeCell ref="I4:W4"/>
    <mergeCell ref="I5:K5"/>
    <mergeCell ref="A6:A9"/>
    <mergeCell ref="B6:B9"/>
    <mergeCell ref="C6:C9"/>
    <mergeCell ref="D6:M6"/>
    <mergeCell ref="N6:W6"/>
    <mergeCell ref="X6:AF6"/>
    <mergeCell ref="AG6:AG9"/>
    <mergeCell ref="D7:F8"/>
    <mergeCell ref="G7:I8"/>
    <mergeCell ref="J7:L7"/>
    <mergeCell ref="M7:M9"/>
    <mergeCell ref="N7:P8"/>
    <mergeCell ref="Q7:S8"/>
    <mergeCell ref="T7:V7"/>
    <mergeCell ref="W7:W9"/>
    <mergeCell ref="AF7:AF9"/>
    <mergeCell ref="J8:J9"/>
    <mergeCell ref="K8:K9"/>
    <mergeCell ref="L8:L9"/>
    <mergeCell ref="T8:T9"/>
    <mergeCell ref="U8:U9"/>
    <mergeCell ref="V8:V9"/>
    <mergeCell ref="AD8:AD9"/>
    <mergeCell ref="AE8:AE9"/>
    <mergeCell ref="X7:Z8"/>
    <mergeCell ref="AA7:AC8"/>
    <mergeCell ref="AD7:AE7"/>
  </mergeCells>
  <pageMargins left="0.19685039370078741" right="0.15748031496062992" top="0.15748031496062992" bottom="0.15748031496062992" header="0.15748031496062992" footer="0.15748031496062992"/>
  <pageSetup paperSize="9" scale="43" pageOrder="overThenDown" orientation="landscape" horizontalDpi="180" verticalDpi="180" r:id="rId1"/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215">
        <v>300040</v>
      </c>
      <c r="E3" s="215"/>
      <c r="F3" s="163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 s="157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 s="157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 s="157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 s="157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 s="157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s="157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 s="157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 s="15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s="157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 s="157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 s="157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 s="157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 s="157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 s="157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 s="157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 s="157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 s="157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 s="15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 s="157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 s="157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 s="157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 s="157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 s="157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 s="157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 s="157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 s="157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 s="157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 s="15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 s="157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s="157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s="157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s="157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s="157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s="157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s="157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s="157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 s="157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 s="15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 s="157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 s="157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 s="157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 s="157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 s="157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 s="157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 s="157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 s="157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 s="157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s="1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s="157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s="157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 s="157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 s="157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 s="157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s="157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 s="157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 s="157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 s="157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 s="15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 s="157">
        <f t="shared" si="38"/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1300</v>
      </c>
      <c r="H57" s="148">
        <v>0</v>
      </c>
      <c r="I57" s="148">
        <v>1300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1300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500</v>
      </c>
      <c r="R57" s="149">
        <v>0</v>
      </c>
      <c r="S57" s="149">
        <v>500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500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1800</v>
      </c>
      <c r="AB57" s="145">
        <f t="shared" si="30"/>
        <v>0</v>
      </c>
      <c r="AC57" s="145">
        <f t="shared" si="31"/>
        <v>1800</v>
      </c>
      <c r="AD57" s="145">
        <f t="shared" si="32"/>
        <v>0</v>
      </c>
      <c r="AE57" s="145">
        <f t="shared" si="33"/>
        <v>0</v>
      </c>
      <c r="AF57" s="145">
        <f t="shared" si="34"/>
        <v>1800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2000</v>
      </c>
      <c r="H64" s="149">
        <v>1000</v>
      </c>
      <c r="I64" s="149">
        <v>1000</v>
      </c>
      <c r="J64" s="149">
        <v>200</v>
      </c>
      <c r="K64" s="143">
        <v>2</v>
      </c>
      <c r="L64" s="145">
        <f t="shared" si="20"/>
        <v>400</v>
      </c>
      <c r="M64" s="146">
        <f t="shared" si="21"/>
        <v>2400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2000</v>
      </c>
      <c r="AB64" s="145">
        <f t="shared" si="30"/>
        <v>1000</v>
      </c>
      <c r="AC64" s="145">
        <f t="shared" si="31"/>
        <v>1000</v>
      </c>
      <c r="AD64" s="145">
        <f t="shared" si="32"/>
        <v>200</v>
      </c>
      <c r="AE64" s="145">
        <f t="shared" si="33"/>
        <v>400</v>
      </c>
      <c r="AF64" s="145">
        <f t="shared" si="34"/>
        <v>2400</v>
      </c>
      <c r="AG64" s="154">
        <v>4300</v>
      </c>
      <c r="AH64">
        <f t="shared" si="35"/>
        <v>1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2000</v>
      </c>
      <c r="H65" s="149">
        <v>1000</v>
      </c>
      <c r="I65" s="149">
        <v>1000</v>
      </c>
      <c r="J65" s="145">
        <v>200</v>
      </c>
      <c r="K65" s="143">
        <v>2</v>
      </c>
      <c r="L65" s="145">
        <f t="shared" si="20"/>
        <v>400</v>
      </c>
      <c r="M65" s="146">
        <f t="shared" si="21"/>
        <v>2400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2000</v>
      </c>
      <c r="AB65" s="145">
        <f t="shared" si="30"/>
        <v>1000</v>
      </c>
      <c r="AC65" s="145">
        <f t="shared" si="31"/>
        <v>1000</v>
      </c>
      <c r="AD65" s="145">
        <f t="shared" si="32"/>
        <v>200</v>
      </c>
      <c r="AE65" s="145">
        <f t="shared" si="33"/>
        <v>400</v>
      </c>
      <c r="AF65" s="145">
        <f t="shared" si="34"/>
        <v>2400</v>
      </c>
      <c r="AG65" s="154">
        <v>4300</v>
      </c>
      <c r="AH65">
        <f t="shared" si="35"/>
        <v>1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5300</v>
      </c>
      <c r="H68" s="65">
        <f t="shared" si="36"/>
        <v>2000</v>
      </c>
      <c r="I68" s="65">
        <f t="shared" si="36"/>
        <v>3300</v>
      </c>
      <c r="J68" s="65">
        <f t="shared" si="36"/>
        <v>400</v>
      </c>
      <c r="K68" s="23">
        <f>ROUND(L68/J68,0)</f>
        <v>2</v>
      </c>
      <c r="L68" s="65">
        <f t="shared" ref="L68:Q68" si="37">SUM(L10:L67)</f>
        <v>800</v>
      </c>
      <c r="M68" s="65">
        <f t="shared" si="37"/>
        <v>6100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500</v>
      </c>
      <c r="R68" s="65"/>
      <c r="S68" s="65">
        <f t="shared" ref="S68:AH68" si="38">SUM(S10:S67)</f>
        <v>500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500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5800</v>
      </c>
      <c r="AB68" s="65">
        <f t="shared" si="38"/>
        <v>2000</v>
      </c>
      <c r="AC68" s="65">
        <f t="shared" si="38"/>
        <v>3800</v>
      </c>
      <c r="AD68" s="65">
        <f t="shared" si="38"/>
        <v>400</v>
      </c>
      <c r="AE68" s="65">
        <f t="shared" si="38"/>
        <v>800</v>
      </c>
      <c r="AF68" s="65">
        <f t="shared" si="38"/>
        <v>6600</v>
      </c>
      <c r="AG68" s="65">
        <f t="shared" si="38"/>
        <v>180151</v>
      </c>
      <c r="AH68">
        <f t="shared" si="38"/>
        <v>2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100</v>
      </c>
      <c r="H57" s="148">
        <v>0</v>
      </c>
      <c r="I57" s="148">
        <v>100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100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100</v>
      </c>
      <c r="R57" s="149">
        <v>0</v>
      </c>
      <c r="S57" s="149">
        <v>100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100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200</v>
      </c>
      <c r="AB57" s="145">
        <f t="shared" si="30"/>
        <v>0</v>
      </c>
      <c r="AC57" s="145">
        <f t="shared" si="31"/>
        <v>200</v>
      </c>
      <c r="AD57" s="145">
        <f t="shared" si="32"/>
        <v>0</v>
      </c>
      <c r="AE57" s="145">
        <f t="shared" si="33"/>
        <v>0</v>
      </c>
      <c r="AF57" s="145">
        <f t="shared" si="34"/>
        <v>200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350</v>
      </c>
      <c r="H65" s="149">
        <v>200</v>
      </c>
      <c r="I65" s="149">
        <v>150</v>
      </c>
      <c r="J65" s="145">
        <v>200</v>
      </c>
      <c r="K65" s="143">
        <v>2</v>
      </c>
      <c r="L65" s="145">
        <f t="shared" si="20"/>
        <v>400</v>
      </c>
      <c r="M65" s="146">
        <f t="shared" si="21"/>
        <v>750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350</v>
      </c>
      <c r="AB65" s="145">
        <f t="shared" si="30"/>
        <v>200</v>
      </c>
      <c r="AC65" s="145">
        <f t="shared" si="31"/>
        <v>150</v>
      </c>
      <c r="AD65" s="145">
        <f t="shared" si="32"/>
        <v>200</v>
      </c>
      <c r="AE65" s="145">
        <f t="shared" si="33"/>
        <v>400</v>
      </c>
      <c r="AF65" s="145">
        <f t="shared" si="34"/>
        <v>750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450</v>
      </c>
      <c r="H68" s="65">
        <f t="shared" si="36"/>
        <v>200</v>
      </c>
      <c r="I68" s="65">
        <f t="shared" si="36"/>
        <v>250</v>
      </c>
      <c r="J68" s="65">
        <f t="shared" si="36"/>
        <v>200</v>
      </c>
      <c r="K68" s="23">
        <f>ROUND(L68/J68,0)</f>
        <v>2</v>
      </c>
      <c r="L68" s="65">
        <f t="shared" ref="L68:Q68" si="37">SUM(L10:L67)</f>
        <v>400</v>
      </c>
      <c r="M68" s="65">
        <f t="shared" si="37"/>
        <v>850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100</v>
      </c>
      <c r="R68" s="65"/>
      <c r="S68" s="65">
        <f t="shared" ref="S68:AH68" si="38">SUM(S10:S67)</f>
        <v>100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100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550</v>
      </c>
      <c r="AB68" s="65">
        <f t="shared" si="38"/>
        <v>200</v>
      </c>
      <c r="AC68" s="65">
        <f t="shared" si="38"/>
        <v>350</v>
      </c>
      <c r="AD68" s="65">
        <f t="shared" si="38"/>
        <v>200</v>
      </c>
      <c r="AE68" s="65">
        <f t="shared" si="38"/>
        <v>400</v>
      </c>
      <c r="AF68" s="65">
        <f t="shared" si="38"/>
        <v>950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2280</v>
      </c>
      <c r="H10" s="149">
        <v>2280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2280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2280</v>
      </c>
      <c r="AB10" s="142">
        <f t="shared" ref="AB10:AB41" si="12">H10+R10</f>
        <v>2280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2280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2062</v>
      </c>
      <c r="H12" s="149">
        <v>2062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2062</v>
      </c>
      <c r="N12" s="160">
        <v>0</v>
      </c>
      <c r="O12" s="159">
        <v>0</v>
      </c>
      <c r="P12" s="140">
        <f t="shared" si="4"/>
        <v>0</v>
      </c>
      <c r="Q12" s="142">
        <f t="shared" si="5"/>
        <v>400</v>
      </c>
      <c r="R12" s="149">
        <v>400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400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2462</v>
      </c>
      <c r="AB12" s="145">
        <f t="shared" si="12"/>
        <v>2462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2462</v>
      </c>
      <c r="AG12" s="154">
        <v>4670</v>
      </c>
      <c r="AH12">
        <f t="shared" si="17"/>
        <v>1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7539</v>
      </c>
      <c r="R34" s="149">
        <v>7539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7539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7539</v>
      </c>
      <c r="AB34" s="145">
        <f t="shared" si="12"/>
        <v>7539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7539</v>
      </c>
      <c r="AG34" s="154">
        <v>3200</v>
      </c>
      <c r="AH34">
        <f t="shared" si="17"/>
        <v>2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16498</v>
      </c>
      <c r="H47" s="141">
        <v>16498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16498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16498</v>
      </c>
      <c r="AB47" s="145">
        <f t="shared" si="30"/>
        <v>16498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16498</v>
      </c>
      <c r="AG47" s="154">
        <v>4670</v>
      </c>
      <c r="AH47">
        <f t="shared" si="35"/>
        <v>4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2531</v>
      </c>
      <c r="H50" s="149">
        <v>2531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2531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2531</v>
      </c>
      <c r="AB50" s="145">
        <f t="shared" si="30"/>
        <v>2531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2531</v>
      </c>
      <c r="AG50" s="154">
        <v>4211</v>
      </c>
      <c r="AH50">
        <f t="shared" si="35"/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23371</v>
      </c>
      <c r="H68" s="65">
        <f t="shared" si="36"/>
        <v>23371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23371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7939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7939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31310</v>
      </c>
      <c r="AB68" s="65">
        <f t="shared" si="38"/>
        <v>31310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31310</v>
      </c>
      <c r="AG68" s="65">
        <f t="shared" si="38"/>
        <v>180151</v>
      </c>
      <c r="AH68">
        <f t="shared" si="38"/>
        <v>8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173" t="s">
        <v>19</v>
      </c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215">
        <v>300040</v>
      </c>
      <c r="E3" s="215"/>
      <c r="F3" s="163"/>
      <c r="G3" s="157"/>
      <c r="H3" s="157"/>
      <c r="I3" s="215" t="s">
        <v>81</v>
      </c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174" t="s">
        <v>13</v>
      </c>
      <c r="J4" s="174"/>
      <c r="K4" s="174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212" t="s">
        <v>39</v>
      </c>
      <c r="B5" s="212" t="s">
        <v>36</v>
      </c>
      <c r="C5" s="216" t="s">
        <v>0</v>
      </c>
      <c r="D5" s="188" t="s">
        <v>1</v>
      </c>
      <c r="E5" s="189"/>
      <c r="F5" s="189"/>
      <c r="G5" s="189"/>
      <c r="H5" s="189"/>
      <c r="I5" s="189"/>
      <c r="J5" s="189"/>
      <c r="K5" s="189"/>
      <c r="L5" s="189"/>
      <c r="M5" s="190"/>
      <c r="N5" s="177" t="s">
        <v>2</v>
      </c>
      <c r="O5" s="178"/>
      <c r="P5" s="178"/>
      <c r="Q5" s="178"/>
      <c r="R5" s="178"/>
      <c r="S5" s="178"/>
      <c r="T5" s="178"/>
      <c r="U5" s="178"/>
      <c r="V5" s="178"/>
      <c r="W5" s="178"/>
      <c r="X5" s="198" t="s">
        <v>3</v>
      </c>
      <c r="Y5" s="199"/>
      <c r="Z5" s="199"/>
      <c r="AA5" s="199"/>
      <c r="AB5" s="199"/>
      <c r="AC5" s="199"/>
      <c r="AD5" s="199"/>
      <c r="AE5" s="199"/>
      <c r="AF5" s="200"/>
      <c r="AG5" s="182" t="s">
        <v>16</v>
      </c>
    </row>
    <row r="6" spans="1:34" ht="26.25" customHeight="1">
      <c r="A6" s="213"/>
      <c r="B6" s="213"/>
      <c r="C6" s="217"/>
      <c r="D6" s="201" t="s">
        <v>14</v>
      </c>
      <c r="E6" s="202"/>
      <c r="F6" s="203"/>
      <c r="G6" s="222" t="s">
        <v>15</v>
      </c>
      <c r="H6" s="222"/>
      <c r="I6" s="223"/>
      <c r="J6" s="209" t="s">
        <v>4</v>
      </c>
      <c r="K6" s="210"/>
      <c r="L6" s="211"/>
      <c r="M6" s="185" t="s">
        <v>5</v>
      </c>
      <c r="N6" s="194" t="s">
        <v>14</v>
      </c>
      <c r="O6" s="195"/>
      <c r="P6" s="195"/>
      <c r="Q6" s="221" t="s">
        <v>15</v>
      </c>
      <c r="R6" s="221"/>
      <c r="S6" s="221"/>
      <c r="T6" s="221" t="s">
        <v>4</v>
      </c>
      <c r="U6" s="221"/>
      <c r="V6" s="221"/>
      <c r="W6" s="191" t="s">
        <v>5</v>
      </c>
      <c r="X6" s="196" t="s">
        <v>14</v>
      </c>
      <c r="Y6" s="197"/>
      <c r="Z6" s="197"/>
      <c r="AA6" s="187" t="s">
        <v>15</v>
      </c>
      <c r="AB6" s="187"/>
      <c r="AC6" s="187"/>
      <c r="AD6" s="187" t="s">
        <v>4</v>
      </c>
      <c r="AE6" s="187"/>
      <c r="AF6" s="183" t="s">
        <v>5</v>
      </c>
      <c r="AG6" s="183"/>
    </row>
    <row r="7" spans="1:34" ht="14.25" customHeight="1">
      <c r="A7" s="213"/>
      <c r="B7" s="213"/>
      <c r="C7" s="217"/>
      <c r="D7" s="204"/>
      <c r="E7" s="205"/>
      <c r="F7" s="206"/>
      <c r="G7" s="210"/>
      <c r="H7" s="210"/>
      <c r="I7" s="211"/>
      <c r="J7" s="175" t="s">
        <v>6</v>
      </c>
      <c r="K7" s="207" t="s">
        <v>7</v>
      </c>
      <c r="L7" s="175" t="s">
        <v>8</v>
      </c>
      <c r="M7" s="185"/>
      <c r="N7" s="196"/>
      <c r="O7" s="197"/>
      <c r="P7" s="197"/>
      <c r="Q7" s="187"/>
      <c r="R7" s="187"/>
      <c r="S7" s="187"/>
      <c r="T7" s="183" t="s">
        <v>6</v>
      </c>
      <c r="U7" s="219" t="s">
        <v>7</v>
      </c>
      <c r="V7" s="183" t="s">
        <v>8</v>
      </c>
      <c r="W7" s="192"/>
      <c r="X7" s="196"/>
      <c r="Y7" s="197"/>
      <c r="Z7" s="197"/>
      <c r="AA7" s="187"/>
      <c r="AB7" s="187"/>
      <c r="AC7" s="187"/>
      <c r="AD7" s="183" t="s">
        <v>6</v>
      </c>
      <c r="AE7" s="183" t="s">
        <v>8</v>
      </c>
      <c r="AF7" s="183"/>
      <c r="AG7" s="183"/>
    </row>
    <row r="8" spans="1:34" ht="87" customHeight="1" thickBot="1">
      <c r="A8" s="214"/>
      <c r="B8" s="214"/>
      <c r="C8" s="218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76"/>
      <c r="K8" s="208"/>
      <c r="L8" s="176"/>
      <c r="M8" s="186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84"/>
      <c r="U8" s="220"/>
      <c r="V8" s="184"/>
      <c r="W8" s="193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84"/>
      <c r="AE8" s="184"/>
      <c r="AF8" s="184"/>
      <c r="AG8" s="184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 t="shared" ref="F10:F41" si="0">D10+E10</f>
        <v>0</v>
      </c>
      <c r="G10" s="142">
        <f t="shared" ref="G10:G41" si="1"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 t="shared" ref="L10:L41" si="2">ROUND(J10*K10,0)</f>
        <v>0</v>
      </c>
      <c r="M10" s="13">
        <f t="shared" ref="M10:M41" si="3">F10+G10+L10</f>
        <v>0</v>
      </c>
      <c r="N10" s="10">
        <v>0</v>
      </c>
      <c r="O10" s="149">
        <v>0</v>
      </c>
      <c r="P10" s="140">
        <f t="shared" ref="P10:P41" si="4">N10+O10</f>
        <v>0</v>
      </c>
      <c r="Q10" s="142">
        <f t="shared" ref="Q10:Q41" si="5"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 t="shared" ref="V10:V41" si="6">ROUND(T10*U10,0)</f>
        <v>0</v>
      </c>
      <c r="W10" s="43">
        <f t="shared" ref="W10:W41" si="7">P10+Q10+V10</f>
        <v>0</v>
      </c>
      <c r="X10" s="14">
        <f t="shared" ref="X10:X41" si="8">D10+N10</f>
        <v>0</v>
      </c>
      <c r="Y10" s="142">
        <f t="shared" ref="Y10:Y41" si="9">E10+O10</f>
        <v>0</v>
      </c>
      <c r="Z10" s="142">
        <f t="shared" ref="Z10:Z41" si="10">F10+P10</f>
        <v>0</v>
      </c>
      <c r="AA10" s="142">
        <f t="shared" ref="AA10:AA41" si="11">G10+Q10</f>
        <v>0</v>
      </c>
      <c r="AB10" s="142">
        <f t="shared" ref="AB10:AB41" si="12">H10+R10</f>
        <v>0</v>
      </c>
      <c r="AC10" s="142">
        <f t="shared" ref="AC10:AC41" si="13">I10+S10</f>
        <v>0</v>
      </c>
      <c r="AD10" s="142">
        <f t="shared" ref="AD10:AD41" si="14">J10+T10</f>
        <v>0</v>
      </c>
      <c r="AE10" s="142">
        <f t="shared" ref="AE10:AE41" si="15">L10+V10</f>
        <v>0</v>
      </c>
      <c r="AF10" s="142">
        <f t="shared" ref="AF10:AF41" si="16">M10+W10</f>
        <v>0</v>
      </c>
      <c r="AG10" s="78">
        <v>5282</v>
      </c>
      <c r="AH10">
        <f t="shared" ref="AH10:AH41" si="17"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 t="shared" si="0"/>
        <v>0</v>
      </c>
      <c r="G11" s="142">
        <f t="shared" si="1"/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 t="shared" si="2"/>
        <v>0</v>
      </c>
      <c r="M11" s="146">
        <f t="shared" si="3"/>
        <v>0</v>
      </c>
      <c r="N11" s="160">
        <v>0</v>
      </c>
      <c r="O11" s="159">
        <v>0</v>
      </c>
      <c r="P11" s="140">
        <f t="shared" si="4"/>
        <v>0</v>
      </c>
      <c r="Q11" s="142">
        <f t="shared" si="5"/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 t="shared" si="6"/>
        <v>0</v>
      </c>
      <c r="W11" s="151">
        <f t="shared" si="7"/>
        <v>0</v>
      </c>
      <c r="X11" s="144">
        <f t="shared" si="8"/>
        <v>0</v>
      </c>
      <c r="Y11" s="145">
        <f t="shared" si="9"/>
        <v>0</v>
      </c>
      <c r="Z11" s="145">
        <f t="shared" si="10"/>
        <v>0</v>
      </c>
      <c r="AA11" s="145">
        <f t="shared" si="11"/>
        <v>0</v>
      </c>
      <c r="AB11" s="145">
        <f t="shared" si="12"/>
        <v>0</v>
      </c>
      <c r="AC11" s="145">
        <f t="shared" si="13"/>
        <v>0</v>
      </c>
      <c r="AD11" s="145">
        <f t="shared" si="14"/>
        <v>0</v>
      </c>
      <c r="AE11" s="145">
        <f t="shared" si="15"/>
        <v>0</v>
      </c>
      <c r="AF11" s="145">
        <f t="shared" si="16"/>
        <v>0</v>
      </c>
      <c r="AG11" s="154">
        <v>3450</v>
      </c>
      <c r="AH11">
        <f t="shared" si="17"/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 t="shared" si="0"/>
        <v>0</v>
      </c>
      <c r="G12" s="142">
        <f t="shared" si="1"/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 t="shared" si="2"/>
        <v>0</v>
      </c>
      <c r="M12" s="146">
        <f t="shared" si="3"/>
        <v>0</v>
      </c>
      <c r="N12" s="160">
        <v>0</v>
      </c>
      <c r="O12" s="159">
        <v>0</v>
      </c>
      <c r="P12" s="140">
        <f t="shared" si="4"/>
        <v>0</v>
      </c>
      <c r="Q12" s="142">
        <f t="shared" si="5"/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 t="shared" si="6"/>
        <v>0</v>
      </c>
      <c r="W12" s="151">
        <f t="shared" si="7"/>
        <v>0</v>
      </c>
      <c r="X12" s="144">
        <f t="shared" si="8"/>
        <v>0</v>
      </c>
      <c r="Y12" s="145">
        <f t="shared" si="9"/>
        <v>0</v>
      </c>
      <c r="Z12" s="145">
        <f t="shared" si="10"/>
        <v>0</v>
      </c>
      <c r="AA12" s="145">
        <f t="shared" si="11"/>
        <v>0</v>
      </c>
      <c r="AB12" s="145">
        <f t="shared" si="12"/>
        <v>0</v>
      </c>
      <c r="AC12" s="145">
        <f t="shared" si="13"/>
        <v>0</v>
      </c>
      <c r="AD12" s="145">
        <f t="shared" si="14"/>
        <v>0</v>
      </c>
      <c r="AE12" s="145">
        <f t="shared" si="15"/>
        <v>0</v>
      </c>
      <c r="AF12" s="145">
        <f t="shared" si="16"/>
        <v>0</v>
      </c>
      <c r="AG12" s="154">
        <v>4670</v>
      </c>
      <c r="AH12">
        <f t="shared" si="17"/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 t="shared" si="0"/>
        <v>0</v>
      </c>
      <c r="G13" s="142">
        <f t="shared" si="1"/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 t="shared" si="2"/>
        <v>0</v>
      </c>
      <c r="M13" s="146">
        <f t="shared" si="3"/>
        <v>0</v>
      </c>
      <c r="N13" s="160">
        <v>0</v>
      </c>
      <c r="O13" s="159">
        <v>0</v>
      </c>
      <c r="P13" s="140">
        <f t="shared" si="4"/>
        <v>0</v>
      </c>
      <c r="Q13" s="142">
        <f t="shared" si="5"/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 t="shared" si="6"/>
        <v>0</v>
      </c>
      <c r="W13" s="151">
        <f t="shared" si="7"/>
        <v>0</v>
      </c>
      <c r="X13" s="144">
        <f t="shared" si="8"/>
        <v>0</v>
      </c>
      <c r="Y13" s="145">
        <f t="shared" si="9"/>
        <v>0</v>
      </c>
      <c r="Z13" s="145">
        <f t="shared" si="10"/>
        <v>0</v>
      </c>
      <c r="AA13" s="145">
        <f t="shared" si="11"/>
        <v>0</v>
      </c>
      <c r="AB13" s="145">
        <f t="shared" si="12"/>
        <v>0</v>
      </c>
      <c r="AC13" s="145">
        <f t="shared" si="13"/>
        <v>0</v>
      </c>
      <c r="AD13" s="145">
        <f t="shared" si="14"/>
        <v>0</v>
      </c>
      <c r="AE13" s="145">
        <f t="shared" si="15"/>
        <v>0</v>
      </c>
      <c r="AF13" s="145">
        <f t="shared" si="16"/>
        <v>0</v>
      </c>
      <c r="AG13" s="154">
        <v>4313</v>
      </c>
      <c r="AH13">
        <f t="shared" si="17"/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 t="shared" si="0"/>
        <v>0</v>
      </c>
      <c r="G14" s="142">
        <f t="shared" si="1"/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 t="shared" si="2"/>
        <v>0</v>
      </c>
      <c r="M14" s="146">
        <f t="shared" si="3"/>
        <v>0</v>
      </c>
      <c r="N14" s="160">
        <v>0</v>
      </c>
      <c r="O14" s="159">
        <v>0</v>
      </c>
      <c r="P14" s="140">
        <f t="shared" si="4"/>
        <v>0</v>
      </c>
      <c r="Q14" s="142">
        <f t="shared" si="5"/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 t="shared" si="6"/>
        <v>0</v>
      </c>
      <c r="W14" s="151">
        <f t="shared" si="7"/>
        <v>0</v>
      </c>
      <c r="X14" s="144">
        <f t="shared" si="8"/>
        <v>0</v>
      </c>
      <c r="Y14" s="145">
        <f t="shared" si="9"/>
        <v>0</v>
      </c>
      <c r="Z14" s="145">
        <f t="shared" si="10"/>
        <v>0</v>
      </c>
      <c r="AA14" s="145">
        <f t="shared" si="11"/>
        <v>0</v>
      </c>
      <c r="AB14" s="145">
        <f t="shared" si="12"/>
        <v>0</v>
      </c>
      <c r="AC14" s="145">
        <f t="shared" si="13"/>
        <v>0</v>
      </c>
      <c r="AD14" s="145">
        <f t="shared" si="14"/>
        <v>0</v>
      </c>
      <c r="AE14" s="145">
        <f t="shared" si="15"/>
        <v>0</v>
      </c>
      <c r="AF14" s="145">
        <f t="shared" si="16"/>
        <v>0</v>
      </c>
      <c r="AG14" s="154">
        <v>3779</v>
      </c>
      <c r="AH14">
        <f t="shared" si="17"/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 t="shared" si="0"/>
        <v>0</v>
      </c>
      <c r="G15" s="142">
        <f t="shared" si="1"/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 t="shared" si="2"/>
        <v>0</v>
      </c>
      <c r="M15" s="146">
        <f t="shared" si="3"/>
        <v>0</v>
      </c>
      <c r="N15" s="160">
        <v>0</v>
      </c>
      <c r="O15" s="159">
        <v>0</v>
      </c>
      <c r="P15" s="140">
        <f t="shared" si="4"/>
        <v>0</v>
      </c>
      <c r="Q15" s="142">
        <f t="shared" si="5"/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 t="shared" si="6"/>
        <v>0</v>
      </c>
      <c r="W15" s="151">
        <f t="shared" si="7"/>
        <v>0</v>
      </c>
      <c r="X15" s="144">
        <f t="shared" si="8"/>
        <v>0</v>
      </c>
      <c r="Y15" s="145">
        <f t="shared" si="9"/>
        <v>0</v>
      </c>
      <c r="Z15" s="145">
        <f t="shared" si="10"/>
        <v>0</v>
      </c>
      <c r="AA15" s="145">
        <f t="shared" si="11"/>
        <v>0</v>
      </c>
      <c r="AB15" s="145">
        <f t="shared" si="12"/>
        <v>0</v>
      </c>
      <c r="AC15" s="145">
        <f t="shared" si="13"/>
        <v>0</v>
      </c>
      <c r="AD15" s="145">
        <f t="shared" si="14"/>
        <v>0</v>
      </c>
      <c r="AE15" s="145">
        <f t="shared" si="15"/>
        <v>0</v>
      </c>
      <c r="AF15" s="145">
        <f t="shared" si="16"/>
        <v>0</v>
      </c>
      <c r="AG15" s="154">
        <v>0</v>
      </c>
      <c r="AH15" t="str">
        <f t="shared" si="17"/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 t="shared" si="0"/>
        <v>0</v>
      </c>
      <c r="G16" s="142">
        <f t="shared" si="1"/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 t="shared" si="2"/>
        <v>0</v>
      </c>
      <c r="M16" s="146">
        <f t="shared" si="3"/>
        <v>0</v>
      </c>
      <c r="N16" s="150">
        <v>0</v>
      </c>
      <c r="O16" s="141">
        <v>0</v>
      </c>
      <c r="P16" s="148">
        <f t="shared" si="4"/>
        <v>0</v>
      </c>
      <c r="Q16" s="142">
        <f t="shared" si="5"/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 t="shared" si="6"/>
        <v>0</v>
      </c>
      <c r="W16" s="151">
        <f t="shared" si="7"/>
        <v>0</v>
      </c>
      <c r="X16" s="144">
        <f t="shared" si="8"/>
        <v>0</v>
      </c>
      <c r="Y16" s="145">
        <f t="shared" si="9"/>
        <v>0</v>
      </c>
      <c r="Z16" s="145">
        <f t="shared" si="10"/>
        <v>0</v>
      </c>
      <c r="AA16" s="145">
        <f t="shared" si="11"/>
        <v>0</v>
      </c>
      <c r="AB16" s="145">
        <f t="shared" si="12"/>
        <v>0</v>
      </c>
      <c r="AC16" s="145">
        <f t="shared" si="13"/>
        <v>0</v>
      </c>
      <c r="AD16" s="145">
        <f t="shared" si="14"/>
        <v>0</v>
      </c>
      <c r="AE16" s="145">
        <f t="shared" si="15"/>
        <v>0</v>
      </c>
      <c r="AF16" s="145">
        <f t="shared" si="16"/>
        <v>0</v>
      </c>
      <c r="AG16" s="154">
        <v>3008</v>
      </c>
      <c r="AH16">
        <f t="shared" si="17"/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 t="shared" si="0"/>
        <v>0</v>
      </c>
      <c r="G17" s="142">
        <f t="shared" si="1"/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 t="shared" si="2"/>
        <v>0</v>
      </c>
      <c r="M17" s="146">
        <f t="shared" si="3"/>
        <v>0</v>
      </c>
      <c r="N17" s="160">
        <v>0</v>
      </c>
      <c r="O17" s="159">
        <v>0</v>
      </c>
      <c r="P17" s="140">
        <f t="shared" si="4"/>
        <v>0</v>
      </c>
      <c r="Q17" s="142">
        <f t="shared" si="5"/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 t="shared" si="6"/>
        <v>0</v>
      </c>
      <c r="W17" s="151">
        <f t="shared" si="7"/>
        <v>0</v>
      </c>
      <c r="X17" s="144">
        <f t="shared" si="8"/>
        <v>0</v>
      </c>
      <c r="Y17" s="145">
        <f t="shared" si="9"/>
        <v>0</v>
      </c>
      <c r="Z17" s="145">
        <f t="shared" si="10"/>
        <v>0</v>
      </c>
      <c r="AA17" s="145">
        <f t="shared" si="11"/>
        <v>0</v>
      </c>
      <c r="AB17" s="145">
        <f t="shared" si="12"/>
        <v>0</v>
      </c>
      <c r="AC17" s="145">
        <f t="shared" si="13"/>
        <v>0</v>
      </c>
      <c r="AD17" s="145">
        <f t="shared" si="14"/>
        <v>0</v>
      </c>
      <c r="AE17" s="145">
        <f t="shared" si="15"/>
        <v>0</v>
      </c>
      <c r="AF17" s="145">
        <f t="shared" si="16"/>
        <v>0</v>
      </c>
      <c r="AG17" s="154">
        <v>5000</v>
      </c>
      <c r="AH17">
        <f t="shared" si="17"/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 t="shared" si="0"/>
        <v>0</v>
      </c>
      <c r="G18" s="142">
        <f t="shared" si="1"/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 t="shared" si="2"/>
        <v>0</v>
      </c>
      <c r="M18" s="146">
        <f t="shared" si="3"/>
        <v>0</v>
      </c>
      <c r="N18" s="160">
        <v>0</v>
      </c>
      <c r="O18" s="159">
        <v>0</v>
      </c>
      <c r="P18" s="140">
        <f t="shared" si="4"/>
        <v>0</v>
      </c>
      <c r="Q18" s="142">
        <f t="shared" si="5"/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 t="shared" si="6"/>
        <v>0</v>
      </c>
      <c r="W18" s="151">
        <f t="shared" si="7"/>
        <v>0</v>
      </c>
      <c r="X18" s="144">
        <f t="shared" si="8"/>
        <v>0</v>
      </c>
      <c r="Y18" s="145">
        <f t="shared" si="9"/>
        <v>0</v>
      </c>
      <c r="Z18" s="145">
        <f t="shared" si="10"/>
        <v>0</v>
      </c>
      <c r="AA18" s="145">
        <f t="shared" si="11"/>
        <v>0</v>
      </c>
      <c r="AB18" s="145">
        <f t="shared" si="12"/>
        <v>0</v>
      </c>
      <c r="AC18" s="145">
        <f t="shared" si="13"/>
        <v>0</v>
      </c>
      <c r="AD18" s="145">
        <f t="shared" si="14"/>
        <v>0</v>
      </c>
      <c r="AE18" s="145">
        <f t="shared" si="15"/>
        <v>0</v>
      </c>
      <c r="AF18" s="145">
        <f t="shared" si="16"/>
        <v>0</v>
      </c>
      <c r="AG18" s="154">
        <v>0</v>
      </c>
      <c r="AH18" t="str">
        <f t="shared" si="17"/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 t="shared" si="0"/>
        <v>0</v>
      </c>
      <c r="G19" s="142">
        <f t="shared" si="1"/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 t="shared" si="2"/>
        <v>0</v>
      </c>
      <c r="M19" s="146">
        <f t="shared" si="3"/>
        <v>0</v>
      </c>
      <c r="N19" s="160">
        <v>0</v>
      </c>
      <c r="O19" s="159">
        <v>0</v>
      </c>
      <c r="P19" s="140">
        <f t="shared" si="4"/>
        <v>0</v>
      </c>
      <c r="Q19" s="142">
        <f t="shared" si="5"/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 t="shared" si="6"/>
        <v>0</v>
      </c>
      <c r="W19" s="151">
        <f t="shared" si="7"/>
        <v>0</v>
      </c>
      <c r="X19" s="144">
        <f t="shared" si="8"/>
        <v>0</v>
      </c>
      <c r="Y19" s="145">
        <f t="shared" si="9"/>
        <v>0</v>
      </c>
      <c r="Z19" s="145">
        <f t="shared" si="10"/>
        <v>0</v>
      </c>
      <c r="AA19" s="145">
        <f t="shared" si="11"/>
        <v>0</v>
      </c>
      <c r="AB19" s="145">
        <f t="shared" si="12"/>
        <v>0</v>
      </c>
      <c r="AC19" s="145">
        <f t="shared" si="13"/>
        <v>0</v>
      </c>
      <c r="AD19" s="145">
        <f t="shared" si="14"/>
        <v>0</v>
      </c>
      <c r="AE19" s="145">
        <f t="shared" si="15"/>
        <v>0</v>
      </c>
      <c r="AF19" s="145">
        <f t="shared" si="16"/>
        <v>0</v>
      </c>
      <c r="AG19" s="154">
        <v>3439</v>
      </c>
      <c r="AH19">
        <f t="shared" si="17"/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 t="shared" si="0"/>
        <v>0</v>
      </c>
      <c r="G20" s="142">
        <f t="shared" si="1"/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 t="shared" si="2"/>
        <v>0</v>
      </c>
      <c r="M20" s="146">
        <f t="shared" si="3"/>
        <v>0</v>
      </c>
      <c r="N20" s="150">
        <v>0</v>
      </c>
      <c r="O20" s="141">
        <v>0</v>
      </c>
      <c r="P20" s="148">
        <f t="shared" si="4"/>
        <v>0</v>
      </c>
      <c r="Q20" s="142">
        <f t="shared" si="5"/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 t="shared" si="6"/>
        <v>0</v>
      </c>
      <c r="W20" s="151">
        <f t="shared" si="7"/>
        <v>0</v>
      </c>
      <c r="X20" s="144">
        <f t="shared" si="8"/>
        <v>0</v>
      </c>
      <c r="Y20" s="145">
        <f t="shared" si="9"/>
        <v>0</v>
      </c>
      <c r="Z20" s="145">
        <f t="shared" si="10"/>
        <v>0</v>
      </c>
      <c r="AA20" s="145">
        <f t="shared" si="11"/>
        <v>0</v>
      </c>
      <c r="AB20" s="145">
        <f t="shared" si="12"/>
        <v>0</v>
      </c>
      <c r="AC20" s="145">
        <f t="shared" si="13"/>
        <v>0</v>
      </c>
      <c r="AD20" s="145">
        <f t="shared" si="14"/>
        <v>0</v>
      </c>
      <c r="AE20" s="145">
        <f t="shared" si="15"/>
        <v>0</v>
      </c>
      <c r="AF20" s="145">
        <f t="shared" si="16"/>
        <v>0</v>
      </c>
      <c r="AG20" s="154">
        <v>4470</v>
      </c>
      <c r="AH20">
        <f t="shared" si="17"/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 t="shared" si="0"/>
        <v>0</v>
      </c>
      <c r="G21" s="142">
        <f t="shared" si="1"/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 t="shared" si="2"/>
        <v>0</v>
      </c>
      <c r="M21" s="146">
        <f t="shared" si="3"/>
        <v>0</v>
      </c>
      <c r="N21" s="150">
        <v>0</v>
      </c>
      <c r="O21" s="141">
        <v>0</v>
      </c>
      <c r="P21" s="148">
        <f t="shared" si="4"/>
        <v>0</v>
      </c>
      <c r="Q21" s="142">
        <f t="shared" si="5"/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 t="shared" si="6"/>
        <v>0</v>
      </c>
      <c r="W21" s="151">
        <f t="shared" si="7"/>
        <v>0</v>
      </c>
      <c r="X21" s="144">
        <f t="shared" si="8"/>
        <v>0</v>
      </c>
      <c r="Y21" s="145">
        <f t="shared" si="9"/>
        <v>0</v>
      </c>
      <c r="Z21" s="145">
        <f t="shared" si="10"/>
        <v>0</v>
      </c>
      <c r="AA21" s="145">
        <f t="shared" si="11"/>
        <v>0</v>
      </c>
      <c r="AB21" s="145">
        <f t="shared" si="12"/>
        <v>0</v>
      </c>
      <c r="AC21" s="145">
        <f t="shared" si="13"/>
        <v>0</v>
      </c>
      <c r="AD21" s="145">
        <f t="shared" si="14"/>
        <v>0</v>
      </c>
      <c r="AE21" s="145">
        <f t="shared" si="15"/>
        <v>0</v>
      </c>
      <c r="AF21" s="145">
        <f t="shared" si="16"/>
        <v>0</v>
      </c>
      <c r="AG21" s="154">
        <v>4470</v>
      </c>
      <c r="AH21">
        <f t="shared" si="17"/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 t="shared" si="0"/>
        <v>0</v>
      </c>
      <c r="G22" s="142">
        <f t="shared" si="1"/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 t="shared" si="2"/>
        <v>0</v>
      </c>
      <c r="M22" s="146">
        <f t="shared" si="3"/>
        <v>0</v>
      </c>
      <c r="N22" s="150">
        <v>0</v>
      </c>
      <c r="O22" s="141">
        <v>0</v>
      </c>
      <c r="P22" s="148">
        <f t="shared" si="4"/>
        <v>0</v>
      </c>
      <c r="Q22" s="142">
        <f t="shared" si="5"/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 t="shared" si="6"/>
        <v>0</v>
      </c>
      <c r="W22" s="151">
        <f t="shared" si="7"/>
        <v>0</v>
      </c>
      <c r="X22" s="144">
        <f t="shared" si="8"/>
        <v>0</v>
      </c>
      <c r="Y22" s="145">
        <f t="shared" si="9"/>
        <v>0</v>
      </c>
      <c r="Z22" s="145">
        <f t="shared" si="10"/>
        <v>0</v>
      </c>
      <c r="AA22" s="145">
        <f t="shared" si="11"/>
        <v>0</v>
      </c>
      <c r="AB22" s="145">
        <f t="shared" si="12"/>
        <v>0</v>
      </c>
      <c r="AC22" s="145">
        <f t="shared" si="13"/>
        <v>0</v>
      </c>
      <c r="AD22" s="145">
        <f t="shared" si="14"/>
        <v>0</v>
      </c>
      <c r="AE22" s="145">
        <f t="shared" si="15"/>
        <v>0</v>
      </c>
      <c r="AF22" s="145">
        <f t="shared" si="16"/>
        <v>0</v>
      </c>
      <c r="AG22" s="154">
        <v>4470</v>
      </c>
      <c r="AH22">
        <f t="shared" si="17"/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 t="shared" si="0"/>
        <v>0</v>
      </c>
      <c r="G23" s="142">
        <f t="shared" si="1"/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 t="shared" si="2"/>
        <v>0</v>
      </c>
      <c r="M23" s="146">
        <f t="shared" si="3"/>
        <v>0</v>
      </c>
      <c r="N23" s="150">
        <v>0</v>
      </c>
      <c r="O23" s="141">
        <v>0</v>
      </c>
      <c r="P23" s="148">
        <f t="shared" si="4"/>
        <v>0</v>
      </c>
      <c r="Q23" s="142">
        <f t="shared" si="5"/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 t="shared" si="6"/>
        <v>0</v>
      </c>
      <c r="W23" s="151">
        <f t="shared" si="7"/>
        <v>0</v>
      </c>
      <c r="X23" s="144">
        <f t="shared" si="8"/>
        <v>0</v>
      </c>
      <c r="Y23" s="145">
        <f t="shared" si="9"/>
        <v>0</v>
      </c>
      <c r="Z23" s="145">
        <f t="shared" si="10"/>
        <v>0</v>
      </c>
      <c r="AA23" s="145">
        <f t="shared" si="11"/>
        <v>0</v>
      </c>
      <c r="AB23" s="145">
        <f t="shared" si="12"/>
        <v>0</v>
      </c>
      <c r="AC23" s="145">
        <f t="shared" si="13"/>
        <v>0</v>
      </c>
      <c r="AD23" s="145">
        <f t="shared" si="14"/>
        <v>0</v>
      </c>
      <c r="AE23" s="145">
        <f t="shared" si="15"/>
        <v>0</v>
      </c>
      <c r="AF23" s="145">
        <f t="shared" si="16"/>
        <v>0</v>
      </c>
      <c r="AG23" s="154">
        <v>4470</v>
      </c>
      <c r="AH23">
        <f t="shared" si="17"/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 t="shared" si="0"/>
        <v>0</v>
      </c>
      <c r="G24" s="142">
        <f t="shared" si="1"/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 t="shared" si="2"/>
        <v>0</v>
      </c>
      <c r="M24" s="146">
        <f t="shared" si="3"/>
        <v>0</v>
      </c>
      <c r="N24" s="160">
        <v>0</v>
      </c>
      <c r="O24" s="159">
        <v>0</v>
      </c>
      <c r="P24" s="140">
        <f t="shared" si="4"/>
        <v>0</v>
      </c>
      <c r="Q24" s="142">
        <f t="shared" si="5"/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 t="shared" si="6"/>
        <v>0</v>
      </c>
      <c r="W24" s="151">
        <f t="shared" si="7"/>
        <v>0</v>
      </c>
      <c r="X24" s="144">
        <f t="shared" si="8"/>
        <v>0</v>
      </c>
      <c r="Y24" s="145">
        <f t="shared" si="9"/>
        <v>0</v>
      </c>
      <c r="Z24" s="145">
        <f t="shared" si="10"/>
        <v>0</v>
      </c>
      <c r="AA24" s="145">
        <f t="shared" si="11"/>
        <v>0</v>
      </c>
      <c r="AB24" s="145">
        <f t="shared" si="12"/>
        <v>0</v>
      </c>
      <c r="AC24" s="145">
        <f t="shared" si="13"/>
        <v>0</v>
      </c>
      <c r="AD24" s="145">
        <f t="shared" si="14"/>
        <v>0</v>
      </c>
      <c r="AE24" s="145">
        <f t="shared" si="15"/>
        <v>0</v>
      </c>
      <c r="AF24" s="145">
        <f t="shared" si="16"/>
        <v>0</v>
      </c>
      <c r="AG24" s="154">
        <v>4470</v>
      </c>
      <c r="AH24">
        <f t="shared" si="17"/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 t="shared" si="0"/>
        <v>0</v>
      </c>
      <c r="G25" s="142">
        <f t="shared" si="1"/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 t="shared" si="2"/>
        <v>0</v>
      </c>
      <c r="M25" s="146">
        <f t="shared" si="3"/>
        <v>0</v>
      </c>
      <c r="N25" s="160">
        <v>0</v>
      </c>
      <c r="O25" s="159">
        <v>0</v>
      </c>
      <c r="P25" s="140">
        <f t="shared" si="4"/>
        <v>0</v>
      </c>
      <c r="Q25" s="142">
        <f t="shared" si="5"/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 t="shared" si="6"/>
        <v>0</v>
      </c>
      <c r="W25" s="151">
        <f t="shared" si="7"/>
        <v>0</v>
      </c>
      <c r="X25" s="144">
        <f t="shared" si="8"/>
        <v>0</v>
      </c>
      <c r="Y25" s="145">
        <f t="shared" si="9"/>
        <v>0</v>
      </c>
      <c r="Z25" s="145">
        <f t="shared" si="10"/>
        <v>0</v>
      </c>
      <c r="AA25" s="145">
        <f t="shared" si="11"/>
        <v>0</v>
      </c>
      <c r="AB25" s="145">
        <f t="shared" si="12"/>
        <v>0</v>
      </c>
      <c r="AC25" s="145">
        <f t="shared" si="13"/>
        <v>0</v>
      </c>
      <c r="AD25" s="145">
        <f t="shared" si="14"/>
        <v>0</v>
      </c>
      <c r="AE25" s="145">
        <f t="shared" si="15"/>
        <v>0</v>
      </c>
      <c r="AF25" s="145">
        <f t="shared" si="16"/>
        <v>0</v>
      </c>
      <c r="AG25" s="154">
        <v>2200</v>
      </c>
      <c r="AH25">
        <f t="shared" si="17"/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 t="shared" si="0"/>
        <v>0</v>
      </c>
      <c r="G26" s="142">
        <f t="shared" si="1"/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 t="shared" si="2"/>
        <v>0</v>
      </c>
      <c r="M26" s="146">
        <f t="shared" si="3"/>
        <v>0</v>
      </c>
      <c r="N26" s="160">
        <v>0</v>
      </c>
      <c r="O26" s="159">
        <v>0</v>
      </c>
      <c r="P26" s="140">
        <f t="shared" si="4"/>
        <v>0</v>
      </c>
      <c r="Q26" s="142">
        <f t="shared" si="5"/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 t="shared" si="6"/>
        <v>0</v>
      </c>
      <c r="W26" s="151">
        <f t="shared" si="7"/>
        <v>0</v>
      </c>
      <c r="X26" s="144">
        <f t="shared" si="8"/>
        <v>0</v>
      </c>
      <c r="Y26" s="145">
        <f t="shared" si="9"/>
        <v>0</v>
      </c>
      <c r="Z26" s="145">
        <f t="shared" si="10"/>
        <v>0</v>
      </c>
      <c r="AA26" s="145">
        <f t="shared" si="11"/>
        <v>0</v>
      </c>
      <c r="AB26" s="145">
        <f t="shared" si="12"/>
        <v>0</v>
      </c>
      <c r="AC26" s="145">
        <f t="shared" si="13"/>
        <v>0</v>
      </c>
      <c r="AD26" s="145">
        <f t="shared" si="14"/>
        <v>0</v>
      </c>
      <c r="AE26" s="145">
        <f t="shared" si="15"/>
        <v>0</v>
      </c>
      <c r="AF26" s="145">
        <f t="shared" si="16"/>
        <v>0</v>
      </c>
      <c r="AG26" s="154">
        <v>4600</v>
      </c>
      <c r="AH26">
        <f t="shared" si="17"/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 t="shared" si="0"/>
        <v>0</v>
      </c>
      <c r="G27" s="142">
        <f t="shared" si="1"/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 t="shared" si="2"/>
        <v>0</v>
      </c>
      <c r="M27" s="146">
        <f t="shared" si="3"/>
        <v>0</v>
      </c>
      <c r="N27" s="160">
        <v>0</v>
      </c>
      <c r="O27" s="159">
        <v>0</v>
      </c>
      <c r="P27" s="140">
        <f t="shared" si="4"/>
        <v>0</v>
      </c>
      <c r="Q27" s="142">
        <f t="shared" si="5"/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 t="shared" si="6"/>
        <v>0</v>
      </c>
      <c r="W27" s="151">
        <f t="shared" si="7"/>
        <v>0</v>
      </c>
      <c r="X27" s="144">
        <f t="shared" si="8"/>
        <v>0</v>
      </c>
      <c r="Y27" s="145">
        <f t="shared" si="9"/>
        <v>0</v>
      </c>
      <c r="Z27" s="145">
        <f t="shared" si="10"/>
        <v>0</v>
      </c>
      <c r="AA27" s="145">
        <f t="shared" si="11"/>
        <v>0</v>
      </c>
      <c r="AB27" s="145">
        <f t="shared" si="12"/>
        <v>0</v>
      </c>
      <c r="AC27" s="145">
        <f t="shared" si="13"/>
        <v>0</v>
      </c>
      <c r="AD27" s="145">
        <f t="shared" si="14"/>
        <v>0</v>
      </c>
      <c r="AE27" s="145">
        <f t="shared" si="15"/>
        <v>0</v>
      </c>
      <c r="AF27" s="145">
        <f t="shared" si="16"/>
        <v>0</v>
      </c>
      <c r="AG27" s="154">
        <v>2100</v>
      </c>
      <c r="AH27">
        <f t="shared" si="17"/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 t="shared" si="0"/>
        <v>0</v>
      </c>
      <c r="G28" s="142">
        <f t="shared" si="1"/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 t="shared" si="2"/>
        <v>0</v>
      </c>
      <c r="M28" s="146">
        <f t="shared" si="3"/>
        <v>0</v>
      </c>
      <c r="N28" s="160">
        <v>0</v>
      </c>
      <c r="O28" s="159">
        <v>0</v>
      </c>
      <c r="P28" s="140">
        <f t="shared" si="4"/>
        <v>0</v>
      </c>
      <c r="Q28" s="142">
        <f t="shared" si="5"/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 t="shared" si="6"/>
        <v>0</v>
      </c>
      <c r="W28" s="151">
        <f t="shared" si="7"/>
        <v>0</v>
      </c>
      <c r="X28" s="144">
        <f t="shared" si="8"/>
        <v>0</v>
      </c>
      <c r="Y28" s="145">
        <f t="shared" si="9"/>
        <v>0</v>
      </c>
      <c r="Z28" s="145">
        <f t="shared" si="10"/>
        <v>0</v>
      </c>
      <c r="AA28" s="145">
        <f t="shared" si="11"/>
        <v>0</v>
      </c>
      <c r="AB28" s="145">
        <f t="shared" si="12"/>
        <v>0</v>
      </c>
      <c r="AC28" s="145">
        <f t="shared" si="13"/>
        <v>0</v>
      </c>
      <c r="AD28" s="145">
        <f t="shared" si="14"/>
        <v>0</v>
      </c>
      <c r="AE28" s="145">
        <f t="shared" si="15"/>
        <v>0</v>
      </c>
      <c r="AF28" s="145">
        <f t="shared" si="16"/>
        <v>0</v>
      </c>
      <c r="AG28" s="154">
        <v>2231</v>
      </c>
      <c r="AH28">
        <f t="shared" si="17"/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 t="shared" si="0"/>
        <v>0</v>
      </c>
      <c r="G29" s="142">
        <f t="shared" si="1"/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 t="shared" si="2"/>
        <v>0</v>
      </c>
      <c r="M29" s="146">
        <f t="shared" si="3"/>
        <v>0</v>
      </c>
      <c r="N29" s="150">
        <v>0</v>
      </c>
      <c r="O29" s="141">
        <v>0</v>
      </c>
      <c r="P29" s="148">
        <f t="shared" si="4"/>
        <v>0</v>
      </c>
      <c r="Q29" s="142">
        <f t="shared" si="5"/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 t="shared" si="6"/>
        <v>0</v>
      </c>
      <c r="W29" s="151">
        <f t="shared" si="7"/>
        <v>0</v>
      </c>
      <c r="X29" s="144">
        <f t="shared" si="8"/>
        <v>0</v>
      </c>
      <c r="Y29" s="145">
        <f t="shared" si="9"/>
        <v>0</v>
      </c>
      <c r="Z29" s="145">
        <f t="shared" si="10"/>
        <v>0</v>
      </c>
      <c r="AA29" s="145">
        <f t="shared" si="11"/>
        <v>0</v>
      </c>
      <c r="AB29" s="145">
        <f t="shared" si="12"/>
        <v>0</v>
      </c>
      <c r="AC29" s="145">
        <f t="shared" si="13"/>
        <v>0</v>
      </c>
      <c r="AD29" s="145">
        <f t="shared" si="14"/>
        <v>0</v>
      </c>
      <c r="AE29" s="145">
        <f t="shared" si="15"/>
        <v>0</v>
      </c>
      <c r="AF29" s="145">
        <f t="shared" si="16"/>
        <v>0</v>
      </c>
      <c r="AG29" s="154">
        <v>3750</v>
      </c>
      <c r="AH29">
        <f t="shared" si="17"/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 t="shared" si="0"/>
        <v>0</v>
      </c>
      <c r="G30" s="142">
        <f t="shared" si="1"/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 t="shared" si="2"/>
        <v>0</v>
      </c>
      <c r="M30" s="146">
        <f t="shared" si="3"/>
        <v>0</v>
      </c>
      <c r="N30" s="160">
        <v>0</v>
      </c>
      <c r="O30" s="159">
        <v>0</v>
      </c>
      <c r="P30" s="140">
        <f t="shared" si="4"/>
        <v>0</v>
      </c>
      <c r="Q30" s="142">
        <f t="shared" si="5"/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 t="shared" si="6"/>
        <v>0</v>
      </c>
      <c r="W30" s="151">
        <f t="shared" si="7"/>
        <v>0</v>
      </c>
      <c r="X30" s="144">
        <f t="shared" si="8"/>
        <v>0</v>
      </c>
      <c r="Y30" s="145">
        <f t="shared" si="9"/>
        <v>0</v>
      </c>
      <c r="Z30" s="145">
        <f t="shared" si="10"/>
        <v>0</v>
      </c>
      <c r="AA30" s="145">
        <f t="shared" si="11"/>
        <v>0</v>
      </c>
      <c r="AB30" s="145">
        <f t="shared" si="12"/>
        <v>0</v>
      </c>
      <c r="AC30" s="145">
        <f t="shared" si="13"/>
        <v>0</v>
      </c>
      <c r="AD30" s="145">
        <f t="shared" si="14"/>
        <v>0</v>
      </c>
      <c r="AE30" s="145">
        <f t="shared" si="15"/>
        <v>0</v>
      </c>
      <c r="AF30" s="145">
        <f t="shared" si="16"/>
        <v>0</v>
      </c>
      <c r="AG30" s="154">
        <v>3750</v>
      </c>
      <c r="AH30">
        <f t="shared" si="17"/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 t="shared" si="0"/>
        <v>0</v>
      </c>
      <c r="G31" s="142">
        <f t="shared" si="1"/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 t="shared" si="2"/>
        <v>0</v>
      </c>
      <c r="M31" s="146">
        <f t="shared" si="3"/>
        <v>0</v>
      </c>
      <c r="N31" s="160">
        <v>0</v>
      </c>
      <c r="O31" s="159">
        <v>0</v>
      </c>
      <c r="P31" s="140">
        <f t="shared" si="4"/>
        <v>0</v>
      </c>
      <c r="Q31" s="142">
        <f t="shared" si="5"/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 t="shared" si="6"/>
        <v>0</v>
      </c>
      <c r="W31" s="151">
        <f t="shared" si="7"/>
        <v>0</v>
      </c>
      <c r="X31" s="144">
        <f t="shared" si="8"/>
        <v>0</v>
      </c>
      <c r="Y31" s="145">
        <f t="shared" si="9"/>
        <v>0</v>
      </c>
      <c r="Z31" s="145">
        <f t="shared" si="10"/>
        <v>0</v>
      </c>
      <c r="AA31" s="145">
        <f t="shared" si="11"/>
        <v>0</v>
      </c>
      <c r="AB31" s="145">
        <f t="shared" si="12"/>
        <v>0</v>
      </c>
      <c r="AC31" s="145">
        <f t="shared" si="13"/>
        <v>0</v>
      </c>
      <c r="AD31" s="145">
        <f t="shared" si="14"/>
        <v>0</v>
      </c>
      <c r="AE31" s="145">
        <f t="shared" si="15"/>
        <v>0</v>
      </c>
      <c r="AF31" s="145">
        <f t="shared" si="16"/>
        <v>0</v>
      </c>
      <c r="AG31" s="154">
        <v>4910</v>
      </c>
      <c r="AH31">
        <f t="shared" si="17"/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 t="shared" si="0"/>
        <v>0</v>
      </c>
      <c r="G32" s="142">
        <f t="shared" si="1"/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 t="shared" si="2"/>
        <v>0</v>
      </c>
      <c r="M32" s="146">
        <f t="shared" si="3"/>
        <v>0</v>
      </c>
      <c r="N32" s="160">
        <v>0</v>
      </c>
      <c r="O32" s="159">
        <v>0</v>
      </c>
      <c r="P32" s="140">
        <f t="shared" si="4"/>
        <v>0</v>
      </c>
      <c r="Q32" s="142">
        <f t="shared" si="5"/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 t="shared" si="6"/>
        <v>0</v>
      </c>
      <c r="W32" s="151">
        <f t="shared" si="7"/>
        <v>0</v>
      </c>
      <c r="X32" s="144">
        <f t="shared" si="8"/>
        <v>0</v>
      </c>
      <c r="Y32" s="145">
        <f t="shared" si="9"/>
        <v>0</v>
      </c>
      <c r="Z32" s="145">
        <f t="shared" si="10"/>
        <v>0</v>
      </c>
      <c r="AA32" s="145">
        <f t="shared" si="11"/>
        <v>0</v>
      </c>
      <c r="AB32" s="145">
        <f t="shared" si="12"/>
        <v>0</v>
      </c>
      <c r="AC32" s="145">
        <f t="shared" si="13"/>
        <v>0</v>
      </c>
      <c r="AD32" s="145">
        <f t="shared" si="14"/>
        <v>0</v>
      </c>
      <c r="AE32" s="145">
        <f t="shared" si="15"/>
        <v>0</v>
      </c>
      <c r="AF32" s="145">
        <f t="shared" si="16"/>
        <v>0</v>
      </c>
      <c r="AG32" s="154">
        <v>4910</v>
      </c>
      <c r="AH32">
        <f t="shared" si="17"/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 t="shared" si="0"/>
        <v>0</v>
      </c>
      <c r="G33" s="142">
        <f t="shared" si="1"/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 t="shared" si="2"/>
        <v>0</v>
      </c>
      <c r="M33" s="146">
        <f t="shared" si="3"/>
        <v>0</v>
      </c>
      <c r="N33" s="160">
        <v>0</v>
      </c>
      <c r="O33" s="159">
        <v>0</v>
      </c>
      <c r="P33" s="140">
        <f t="shared" si="4"/>
        <v>0</v>
      </c>
      <c r="Q33" s="142">
        <f t="shared" si="5"/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 t="shared" si="6"/>
        <v>0</v>
      </c>
      <c r="W33" s="151">
        <f t="shared" si="7"/>
        <v>0</v>
      </c>
      <c r="X33" s="144">
        <f t="shared" si="8"/>
        <v>0</v>
      </c>
      <c r="Y33" s="145">
        <f t="shared" si="9"/>
        <v>0</v>
      </c>
      <c r="Z33" s="145">
        <f t="shared" si="10"/>
        <v>0</v>
      </c>
      <c r="AA33" s="145">
        <f t="shared" si="11"/>
        <v>0</v>
      </c>
      <c r="AB33" s="145">
        <f t="shared" si="12"/>
        <v>0</v>
      </c>
      <c r="AC33" s="145">
        <f t="shared" si="13"/>
        <v>0</v>
      </c>
      <c r="AD33" s="145">
        <f t="shared" si="14"/>
        <v>0</v>
      </c>
      <c r="AE33" s="145">
        <f t="shared" si="15"/>
        <v>0</v>
      </c>
      <c r="AF33" s="145">
        <f t="shared" si="16"/>
        <v>0</v>
      </c>
      <c r="AG33" s="154">
        <v>4870</v>
      </c>
      <c r="AH33">
        <f t="shared" si="17"/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 t="shared" si="0"/>
        <v>0</v>
      </c>
      <c r="G34" s="142">
        <f t="shared" si="1"/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 t="shared" si="2"/>
        <v>0</v>
      </c>
      <c r="M34" s="146">
        <f t="shared" si="3"/>
        <v>0</v>
      </c>
      <c r="N34" s="160">
        <v>0</v>
      </c>
      <c r="O34" s="159">
        <v>0</v>
      </c>
      <c r="P34" s="140">
        <f t="shared" si="4"/>
        <v>0</v>
      </c>
      <c r="Q34" s="142">
        <f t="shared" si="5"/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 t="shared" si="6"/>
        <v>0</v>
      </c>
      <c r="W34" s="151">
        <f t="shared" si="7"/>
        <v>0</v>
      </c>
      <c r="X34" s="144">
        <f t="shared" si="8"/>
        <v>0</v>
      </c>
      <c r="Y34" s="145">
        <f t="shared" si="9"/>
        <v>0</v>
      </c>
      <c r="Z34" s="145">
        <f t="shared" si="10"/>
        <v>0</v>
      </c>
      <c r="AA34" s="145">
        <f t="shared" si="11"/>
        <v>0</v>
      </c>
      <c r="AB34" s="145">
        <f t="shared" si="12"/>
        <v>0</v>
      </c>
      <c r="AC34" s="145">
        <f t="shared" si="13"/>
        <v>0</v>
      </c>
      <c r="AD34" s="145">
        <f t="shared" si="14"/>
        <v>0</v>
      </c>
      <c r="AE34" s="145">
        <f t="shared" si="15"/>
        <v>0</v>
      </c>
      <c r="AF34" s="145">
        <f t="shared" si="16"/>
        <v>0</v>
      </c>
      <c r="AG34" s="154">
        <v>3200</v>
      </c>
      <c r="AH34">
        <f t="shared" si="17"/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 t="shared" si="0"/>
        <v>0</v>
      </c>
      <c r="G35" s="142">
        <f t="shared" si="1"/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 t="shared" si="2"/>
        <v>0</v>
      </c>
      <c r="M35" s="146">
        <f t="shared" si="3"/>
        <v>0</v>
      </c>
      <c r="N35" s="160">
        <v>0</v>
      </c>
      <c r="O35" s="159">
        <v>0</v>
      </c>
      <c r="P35" s="140">
        <f t="shared" si="4"/>
        <v>0</v>
      </c>
      <c r="Q35" s="142">
        <f t="shared" si="5"/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 t="shared" si="6"/>
        <v>0</v>
      </c>
      <c r="W35" s="151">
        <f t="shared" si="7"/>
        <v>0</v>
      </c>
      <c r="X35" s="144">
        <f t="shared" si="8"/>
        <v>0</v>
      </c>
      <c r="Y35" s="145">
        <f t="shared" si="9"/>
        <v>0</v>
      </c>
      <c r="Z35" s="145">
        <f t="shared" si="10"/>
        <v>0</v>
      </c>
      <c r="AA35" s="145">
        <f t="shared" si="11"/>
        <v>0</v>
      </c>
      <c r="AB35" s="145">
        <f t="shared" si="12"/>
        <v>0</v>
      </c>
      <c r="AC35" s="145">
        <f t="shared" si="13"/>
        <v>0</v>
      </c>
      <c r="AD35" s="145">
        <f t="shared" si="14"/>
        <v>0</v>
      </c>
      <c r="AE35" s="145">
        <f t="shared" si="15"/>
        <v>0</v>
      </c>
      <c r="AF35" s="145">
        <f t="shared" si="16"/>
        <v>0</v>
      </c>
      <c r="AG35" s="154">
        <v>2724</v>
      </c>
      <c r="AH35">
        <f t="shared" si="17"/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 t="shared" si="0"/>
        <v>0</v>
      </c>
      <c r="G36" s="142">
        <f t="shared" si="1"/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 t="shared" si="2"/>
        <v>0</v>
      </c>
      <c r="M36" s="146">
        <f t="shared" si="3"/>
        <v>0</v>
      </c>
      <c r="N36" s="160">
        <v>0</v>
      </c>
      <c r="O36" s="159">
        <v>0</v>
      </c>
      <c r="P36" s="140">
        <f t="shared" si="4"/>
        <v>0</v>
      </c>
      <c r="Q36" s="142">
        <f t="shared" si="5"/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 t="shared" si="6"/>
        <v>0</v>
      </c>
      <c r="W36" s="151">
        <f t="shared" si="7"/>
        <v>0</v>
      </c>
      <c r="X36" s="144">
        <f t="shared" si="8"/>
        <v>0</v>
      </c>
      <c r="Y36" s="145">
        <f t="shared" si="9"/>
        <v>0</v>
      </c>
      <c r="Z36" s="145">
        <f t="shared" si="10"/>
        <v>0</v>
      </c>
      <c r="AA36" s="145">
        <f t="shared" si="11"/>
        <v>0</v>
      </c>
      <c r="AB36" s="145">
        <f t="shared" si="12"/>
        <v>0</v>
      </c>
      <c r="AC36" s="145">
        <f t="shared" si="13"/>
        <v>0</v>
      </c>
      <c r="AD36" s="145">
        <f t="shared" si="14"/>
        <v>0</v>
      </c>
      <c r="AE36" s="145">
        <f t="shared" si="15"/>
        <v>0</v>
      </c>
      <c r="AF36" s="145">
        <f t="shared" si="16"/>
        <v>0</v>
      </c>
      <c r="AG36" s="154">
        <v>3888</v>
      </c>
      <c r="AH36">
        <f t="shared" si="17"/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 t="shared" si="0"/>
        <v>0</v>
      </c>
      <c r="G37" s="142">
        <f t="shared" si="1"/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 t="shared" si="2"/>
        <v>0</v>
      </c>
      <c r="M37" s="146">
        <f t="shared" si="3"/>
        <v>0</v>
      </c>
      <c r="N37" s="160">
        <v>0</v>
      </c>
      <c r="O37" s="159">
        <v>0</v>
      </c>
      <c r="P37" s="140">
        <f t="shared" si="4"/>
        <v>0</v>
      </c>
      <c r="Q37" s="142">
        <f t="shared" si="5"/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 t="shared" si="6"/>
        <v>0</v>
      </c>
      <c r="W37" s="151">
        <f t="shared" si="7"/>
        <v>0</v>
      </c>
      <c r="X37" s="144">
        <f t="shared" si="8"/>
        <v>0</v>
      </c>
      <c r="Y37" s="145">
        <f t="shared" si="9"/>
        <v>0</v>
      </c>
      <c r="Z37" s="145">
        <f t="shared" si="10"/>
        <v>0</v>
      </c>
      <c r="AA37" s="145">
        <f t="shared" si="11"/>
        <v>0</v>
      </c>
      <c r="AB37" s="145">
        <f t="shared" si="12"/>
        <v>0</v>
      </c>
      <c r="AC37" s="145">
        <f t="shared" si="13"/>
        <v>0</v>
      </c>
      <c r="AD37" s="145">
        <f t="shared" si="14"/>
        <v>0</v>
      </c>
      <c r="AE37" s="145">
        <f t="shared" si="15"/>
        <v>0</v>
      </c>
      <c r="AF37" s="145">
        <f t="shared" si="16"/>
        <v>0</v>
      </c>
      <c r="AG37" s="154">
        <v>2500</v>
      </c>
      <c r="AH37">
        <f t="shared" si="17"/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 t="shared" si="0"/>
        <v>0</v>
      </c>
      <c r="G38" s="142">
        <f t="shared" si="1"/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 t="shared" si="2"/>
        <v>0</v>
      </c>
      <c r="M38" s="146">
        <f t="shared" si="3"/>
        <v>0</v>
      </c>
      <c r="N38" s="150">
        <v>0</v>
      </c>
      <c r="O38" s="141">
        <v>0</v>
      </c>
      <c r="P38" s="148">
        <f t="shared" si="4"/>
        <v>0</v>
      </c>
      <c r="Q38" s="142">
        <f t="shared" si="5"/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 t="shared" si="6"/>
        <v>0</v>
      </c>
      <c r="W38" s="151">
        <f t="shared" si="7"/>
        <v>0</v>
      </c>
      <c r="X38" s="144">
        <f t="shared" si="8"/>
        <v>0</v>
      </c>
      <c r="Y38" s="145">
        <f t="shared" si="9"/>
        <v>0</v>
      </c>
      <c r="Z38" s="145">
        <f t="shared" si="10"/>
        <v>0</v>
      </c>
      <c r="AA38" s="145">
        <f t="shared" si="11"/>
        <v>0</v>
      </c>
      <c r="AB38" s="145">
        <f t="shared" si="12"/>
        <v>0</v>
      </c>
      <c r="AC38" s="145">
        <f t="shared" si="13"/>
        <v>0</v>
      </c>
      <c r="AD38" s="145">
        <f t="shared" si="14"/>
        <v>0</v>
      </c>
      <c r="AE38" s="145">
        <f t="shared" si="15"/>
        <v>0</v>
      </c>
      <c r="AF38" s="145">
        <f t="shared" si="16"/>
        <v>0</v>
      </c>
      <c r="AG38" s="154">
        <v>3790</v>
      </c>
      <c r="AH38">
        <f t="shared" si="17"/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 t="shared" si="0"/>
        <v>0</v>
      </c>
      <c r="G39" s="142">
        <f t="shared" si="1"/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 t="shared" si="2"/>
        <v>0</v>
      </c>
      <c r="M39" s="146">
        <f t="shared" si="3"/>
        <v>0</v>
      </c>
      <c r="N39" s="150">
        <v>0</v>
      </c>
      <c r="O39" s="141">
        <v>0</v>
      </c>
      <c r="P39" s="148">
        <f t="shared" si="4"/>
        <v>0</v>
      </c>
      <c r="Q39" s="142">
        <f t="shared" si="5"/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 t="shared" si="6"/>
        <v>0</v>
      </c>
      <c r="W39" s="151">
        <f t="shared" si="7"/>
        <v>0</v>
      </c>
      <c r="X39" s="144">
        <f t="shared" si="8"/>
        <v>0</v>
      </c>
      <c r="Y39" s="145">
        <f t="shared" si="9"/>
        <v>0</v>
      </c>
      <c r="Z39" s="145">
        <f t="shared" si="10"/>
        <v>0</v>
      </c>
      <c r="AA39" s="145">
        <f t="shared" si="11"/>
        <v>0</v>
      </c>
      <c r="AB39" s="145">
        <f t="shared" si="12"/>
        <v>0</v>
      </c>
      <c r="AC39" s="145">
        <f t="shared" si="13"/>
        <v>0</v>
      </c>
      <c r="AD39" s="145">
        <f t="shared" si="14"/>
        <v>0</v>
      </c>
      <c r="AE39" s="145">
        <f t="shared" si="15"/>
        <v>0</v>
      </c>
      <c r="AF39" s="145">
        <f t="shared" si="16"/>
        <v>0</v>
      </c>
      <c r="AG39" s="154">
        <v>0</v>
      </c>
      <c r="AH39" t="str">
        <f t="shared" si="17"/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 t="shared" si="0"/>
        <v>0</v>
      </c>
      <c r="G40" s="142">
        <f t="shared" si="1"/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 t="shared" si="2"/>
        <v>0</v>
      </c>
      <c r="M40" s="146">
        <f t="shared" si="3"/>
        <v>0</v>
      </c>
      <c r="N40" s="150">
        <v>0</v>
      </c>
      <c r="O40" s="141">
        <v>0</v>
      </c>
      <c r="P40" s="148">
        <f t="shared" si="4"/>
        <v>0</v>
      </c>
      <c r="Q40" s="142">
        <f t="shared" si="5"/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 t="shared" si="6"/>
        <v>0</v>
      </c>
      <c r="W40" s="151">
        <f t="shared" si="7"/>
        <v>0</v>
      </c>
      <c r="X40" s="144">
        <f t="shared" si="8"/>
        <v>0</v>
      </c>
      <c r="Y40" s="145">
        <f t="shared" si="9"/>
        <v>0</v>
      </c>
      <c r="Z40" s="145">
        <f t="shared" si="10"/>
        <v>0</v>
      </c>
      <c r="AA40" s="145">
        <f t="shared" si="11"/>
        <v>0</v>
      </c>
      <c r="AB40" s="145">
        <f t="shared" si="12"/>
        <v>0</v>
      </c>
      <c r="AC40" s="145">
        <f t="shared" si="13"/>
        <v>0</v>
      </c>
      <c r="AD40" s="145">
        <f t="shared" si="14"/>
        <v>0</v>
      </c>
      <c r="AE40" s="145">
        <f t="shared" si="15"/>
        <v>0</v>
      </c>
      <c r="AF40" s="145">
        <f t="shared" si="16"/>
        <v>0</v>
      </c>
      <c r="AG40" s="154">
        <v>0</v>
      </c>
      <c r="AH40" t="str">
        <f t="shared" si="17"/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 t="shared" si="0"/>
        <v>0</v>
      </c>
      <c r="G41" s="142">
        <f t="shared" si="1"/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 t="shared" si="2"/>
        <v>0</v>
      </c>
      <c r="M41" s="146">
        <f t="shared" si="3"/>
        <v>0</v>
      </c>
      <c r="N41" s="150">
        <v>0</v>
      </c>
      <c r="O41" s="141">
        <v>0</v>
      </c>
      <c r="P41" s="148">
        <f t="shared" si="4"/>
        <v>0</v>
      </c>
      <c r="Q41" s="142">
        <f t="shared" si="5"/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 t="shared" si="6"/>
        <v>0</v>
      </c>
      <c r="W41" s="151">
        <f t="shared" si="7"/>
        <v>0</v>
      </c>
      <c r="X41" s="144">
        <f t="shared" si="8"/>
        <v>0</v>
      </c>
      <c r="Y41" s="145">
        <f t="shared" si="9"/>
        <v>0</v>
      </c>
      <c r="Z41" s="145">
        <f t="shared" si="10"/>
        <v>0</v>
      </c>
      <c r="AA41" s="145">
        <f t="shared" si="11"/>
        <v>0</v>
      </c>
      <c r="AB41" s="145">
        <f t="shared" si="12"/>
        <v>0</v>
      </c>
      <c r="AC41" s="145">
        <f t="shared" si="13"/>
        <v>0</v>
      </c>
      <c r="AD41" s="145">
        <f t="shared" si="14"/>
        <v>0</v>
      </c>
      <c r="AE41" s="145">
        <f t="shared" si="15"/>
        <v>0</v>
      </c>
      <c r="AF41" s="145">
        <f t="shared" si="16"/>
        <v>0</v>
      </c>
      <c r="AG41" s="154">
        <v>0</v>
      </c>
      <c r="AH41" t="str">
        <f t="shared" si="17"/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 t="shared" ref="F42:F73" si="18">D42+E42</f>
        <v>0</v>
      </c>
      <c r="G42" s="142">
        <f t="shared" ref="G42:G73" si="19"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 t="shared" ref="L42:L73" si="20">ROUND(J42*K42,0)</f>
        <v>0</v>
      </c>
      <c r="M42" s="146">
        <f t="shared" ref="M42:M73" si="21">F42+G42+L42</f>
        <v>0</v>
      </c>
      <c r="N42" s="150">
        <v>0</v>
      </c>
      <c r="O42" s="141">
        <v>0</v>
      </c>
      <c r="P42" s="148">
        <f t="shared" ref="P42:P73" si="22">N42+O42</f>
        <v>0</v>
      </c>
      <c r="Q42" s="142">
        <f t="shared" ref="Q42:Q73" si="23"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 t="shared" ref="V42:V73" si="24">ROUND(T42*U42,0)</f>
        <v>0</v>
      </c>
      <c r="W42" s="151">
        <f t="shared" ref="W42:W73" si="25">P42+Q42+V42</f>
        <v>0</v>
      </c>
      <c r="X42" s="144">
        <f t="shared" ref="X42:X67" si="26">D42+N42</f>
        <v>0</v>
      </c>
      <c r="Y42" s="145">
        <f t="shared" ref="Y42:Y67" si="27">E42+O42</f>
        <v>0</v>
      </c>
      <c r="Z42" s="145">
        <f t="shared" ref="Z42:Z67" si="28">F42+P42</f>
        <v>0</v>
      </c>
      <c r="AA42" s="145">
        <f t="shared" ref="AA42:AA67" si="29">G42+Q42</f>
        <v>0</v>
      </c>
      <c r="AB42" s="145">
        <f t="shared" ref="AB42:AB67" si="30">H42+R42</f>
        <v>0</v>
      </c>
      <c r="AC42" s="145">
        <f t="shared" ref="AC42:AC67" si="31">I42+S42</f>
        <v>0</v>
      </c>
      <c r="AD42" s="145">
        <f t="shared" ref="AD42:AD67" si="32">J42+T42</f>
        <v>0</v>
      </c>
      <c r="AE42" s="145">
        <f t="shared" ref="AE42:AE67" si="33">L42+V42</f>
        <v>0</v>
      </c>
      <c r="AF42" s="145">
        <f t="shared" ref="AF42:AF67" si="34">M42+W42</f>
        <v>0</v>
      </c>
      <c r="AG42" s="154">
        <v>0</v>
      </c>
      <c r="AH42" t="str">
        <f t="shared" ref="AH42:AH73" si="35"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 t="shared" si="18"/>
        <v>0</v>
      </c>
      <c r="G43" s="142">
        <f t="shared" si="19"/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 t="shared" si="20"/>
        <v>0</v>
      </c>
      <c r="M43" s="146">
        <f t="shared" si="21"/>
        <v>0</v>
      </c>
      <c r="N43" s="150">
        <v>0</v>
      </c>
      <c r="O43" s="141">
        <v>0</v>
      </c>
      <c r="P43" s="148">
        <f t="shared" si="22"/>
        <v>0</v>
      </c>
      <c r="Q43" s="142">
        <f t="shared" si="23"/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 t="shared" si="24"/>
        <v>0</v>
      </c>
      <c r="W43" s="151">
        <f t="shared" si="25"/>
        <v>0</v>
      </c>
      <c r="X43" s="144">
        <f t="shared" si="26"/>
        <v>0</v>
      </c>
      <c r="Y43" s="145">
        <f t="shared" si="27"/>
        <v>0</v>
      </c>
      <c r="Z43" s="145">
        <f t="shared" si="28"/>
        <v>0</v>
      </c>
      <c r="AA43" s="145">
        <f t="shared" si="29"/>
        <v>0</v>
      </c>
      <c r="AB43" s="145">
        <f t="shared" si="30"/>
        <v>0</v>
      </c>
      <c r="AC43" s="145">
        <f t="shared" si="31"/>
        <v>0</v>
      </c>
      <c r="AD43" s="145">
        <f t="shared" si="32"/>
        <v>0</v>
      </c>
      <c r="AE43" s="145">
        <f t="shared" si="33"/>
        <v>0</v>
      </c>
      <c r="AF43" s="145">
        <f t="shared" si="34"/>
        <v>0</v>
      </c>
      <c r="AG43" s="154">
        <v>0</v>
      </c>
      <c r="AH43" t="str">
        <f t="shared" si="35"/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 t="shared" si="18"/>
        <v>0</v>
      </c>
      <c r="G44" s="142">
        <f t="shared" si="19"/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 t="shared" si="20"/>
        <v>0</v>
      </c>
      <c r="M44" s="146">
        <f t="shared" si="21"/>
        <v>0</v>
      </c>
      <c r="N44" s="150">
        <v>0</v>
      </c>
      <c r="O44" s="141">
        <v>0</v>
      </c>
      <c r="P44" s="148">
        <f t="shared" si="22"/>
        <v>0</v>
      </c>
      <c r="Q44" s="142">
        <f t="shared" si="23"/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 t="shared" si="24"/>
        <v>0</v>
      </c>
      <c r="W44" s="151">
        <f t="shared" si="25"/>
        <v>0</v>
      </c>
      <c r="X44" s="144">
        <f t="shared" si="26"/>
        <v>0</v>
      </c>
      <c r="Y44" s="145">
        <f t="shared" si="27"/>
        <v>0</v>
      </c>
      <c r="Z44" s="145">
        <f t="shared" si="28"/>
        <v>0</v>
      </c>
      <c r="AA44" s="145">
        <f t="shared" si="29"/>
        <v>0</v>
      </c>
      <c r="AB44" s="145">
        <f t="shared" si="30"/>
        <v>0</v>
      </c>
      <c r="AC44" s="145">
        <f t="shared" si="31"/>
        <v>0</v>
      </c>
      <c r="AD44" s="145">
        <f t="shared" si="32"/>
        <v>0</v>
      </c>
      <c r="AE44" s="145">
        <f t="shared" si="33"/>
        <v>0</v>
      </c>
      <c r="AF44" s="145">
        <f t="shared" si="34"/>
        <v>0</v>
      </c>
      <c r="AG44" s="154">
        <v>0</v>
      </c>
      <c r="AH44" t="str">
        <f t="shared" si="35"/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 t="shared" si="18"/>
        <v>0</v>
      </c>
      <c r="G45" s="142">
        <f t="shared" si="19"/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 t="shared" si="20"/>
        <v>0</v>
      </c>
      <c r="M45" s="146">
        <f t="shared" si="21"/>
        <v>0</v>
      </c>
      <c r="N45" s="150">
        <v>0</v>
      </c>
      <c r="O45" s="141">
        <v>0</v>
      </c>
      <c r="P45" s="148">
        <f t="shared" si="22"/>
        <v>0</v>
      </c>
      <c r="Q45" s="142">
        <f t="shared" si="23"/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 t="shared" si="24"/>
        <v>0</v>
      </c>
      <c r="W45" s="151">
        <f t="shared" si="25"/>
        <v>0</v>
      </c>
      <c r="X45" s="144">
        <f t="shared" si="26"/>
        <v>0</v>
      </c>
      <c r="Y45" s="145">
        <f t="shared" si="27"/>
        <v>0</v>
      </c>
      <c r="Z45" s="145">
        <f t="shared" si="28"/>
        <v>0</v>
      </c>
      <c r="AA45" s="145">
        <f t="shared" si="29"/>
        <v>0</v>
      </c>
      <c r="AB45" s="145">
        <f t="shared" si="30"/>
        <v>0</v>
      </c>
      <c r="AC45" s="145">
        <f t="shared" si="31"/>
        <v>0</v>
      </c>
      <c r="AD45" s="145">
        <f t="shared" si="32"/>
        <v>0</v>
      </c>
      <c r="AE45" s="145">
        <f t="shared" si="33"/>
        <v>0</v>
      </c>
      <c r="AF45" s="145">
        <f t="shared" si="34"/>
        <v>0</v>
      </c>
      <c r="AG45" s="154">
        <v>0</v>
      </c>
      <c r="AH45" t="str">
        <f t="shared" si="35"/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 t="shared" si="18"/>
        <v>0</v>
      </c>
      <c r="G46" s="142">
        <f t="shared" si="19"/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 t="shared" si="20"/>
        <v>0</v>
      </c>
      <c r="M46" s="146">
        <f t="shared" si="21"/>
        <v>0</v>
      </c>
      <c r="N46" s="160">
        <v>0</v>
      </c>
      <c r="O46" s="159">
        <v>0</v>
      </c>
      <c r="P46" s="140">
        <f t="shared" si="22"/>
        <v>0</v>
      </c>
      <c r="Q46" s="142">
        <f t="shared" si="23"/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 t="shared" si="24"/>
        <v>0</v>
      </c>
      <c r="W46" s="151">
        <f t="shared" si="25"/>
        <v>0</v>
      </c>
      <c r="X46" s="144">
        <f t="shared" si="26"/>
        <v>0</v>
      </c>
      <c r="Y46" s="145">
        <f t="shared" si="27"/>
        <v>0</v>
      </c>
      <c r="Z46" s="145">
        <f t="shared" si="28"/>
        <v>0</v>
      </c>
      <c r="AA46" s="145">
        <f t="shared" si="29"/>
        <v>0</v>
      </c>
      <c r="AB46" s="145">
        <f t="shared" si="30"/>
        <v>0</v>
      </c>
      <c r="AC46" s="145">
        <f t="shared" si="31"/>
        <v>0</v>
      </c>
      <c r="AD46" s="145">
        <f t="shared" si="32"/>
        <v>0</v>
      </c>
      <c r="AE46" s="145">
        <f t="shared" si="33"/>
        <v>0</v>
      </c>
      <c r="AF46" s="145">
        <f t="shared" si="34"/>
        <v>0</v>
      </c>
      <c r="AG46" s="154">
        <v>3790</v>
      </c>
      <c r="AH46">
        <f t="shared" si="35"/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 t="shared" si="18"/>
        <v>0</v>
      </c>
      <c r="G47" s="142">
        <f t="shared" si="19"/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 t="shared" si="20"/>
        <v>0</v>
      </c>
      <c r="M47" s="146">
        <f t="shared" si="21"/>
        <v>0</v>
      </c>
      <c r="N47" s="160">
        <v>0</v>
      </c>
      <c r="O47" s="159">
        <v>0</v>
      </c>
      <c r="P47" s="140">
        <f t="shared" si="22"/>
        <v>0</v>
      </c>
      <c r="Q47" s="142">
        <f t="shared" si="23"/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 t="shared" si="24"/>
        <v>0</v>
      </c>
      <c r="W47" s="151">
        <f t="shared" si="25"/>
        <v>0</v>
      </c>
      <c r="X47" s="144">
        <f t="shared" si="26"/>
        <v>0</v>
      </c>
      <c r="Y47" s="145">
        <f t="shared" si="27"/>
        <v>0</v>
      </c>
      <c r="Z47" s="145">
        <f t="shared" si="28"/>
        <v>0</v>
      </c>
      <c r="AA47" s="145">
        <f t="shared" si="29"/>
        <v>0</v>
      </c>
      <c r="AB47" s="145">
        <f t="shared" si="30"/>
        <v>0</v>
      </c>
      <c r="AC47" s="145">
        <f t="shared" si="31"/>
        <v>0</v>
      </c>
      <c r="AD47" s="145">
        <f t="shared" si="32"/>
        <v>0</v>
      </c>
      <c r="AE47" s="145">
        <f t="shared" si="33"/>
        <v>0</v>
      </c>
      <c r="AF47" s="145">
        <f t="shared" si="34"/>
        <v>0</v>
      </c>
      <c r="AG47" s="154">
        <v>4670</v>
      </c>
      <c r="AH47">
        <f t="shared" si="35"/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 t="shared" si="18"/>
        <v>0</v>
      </c>
      <c r="G48" s="142">
        <f t="shared" si="19"/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 t="shared" si="20"/>
        <v>0</v>
      </c>
      <c r="M48" s="146">
        <f t="shared" si="21"/>
        <v>0</v>
      </c>
      <c r="N48" s="160">
        <v>0</v>
      </c>
      <c r="O48" s="159">
        <v>0</v>
      </c>
      <c r="P48" s="140">
        <f t="shared" si="22"/>
        <v>0</v>
      </c>
      <c r="Q48" s="142">
        <f t="shared" si="23"/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 t="shared" si="24"/>
        <v>0</v>
      </c>
      <c r="W48" s="151">
        <f t="shared" si="25"/>
        <v>0</v>
      </c>
      <c r="X48" s="144">
        <f t="shared" si="26"/>
        <v>0</v>
      </c>
      <c r="Y48" s="145">
        <f t="shared" si="27"/>
        <v>0</v>
      </c>
      <c r="Z48" s="145">
        <f t="shared" si="28"/>
        <v>0</v>
      </c>
      <c r="AA48" s="145">
        <f t="shared" si="29"/>
        <v>0</v>
      </c>
      <c r="AB48" s="145">
        <f t="shared" si="30"/>
        <v>0</v>
      </c>
      <c r="AC48" s="145">
        <f t="shared" si="31"/>
        <v>0</v>
      </c>
      <c r="AD48" s="145">
        <f t="shared" si="32"/>
        <v>0</v>
      </c>
      <c r="AE48" s="145">
        <f t="shared" si="33"/>
        <v>0</v>
      </c>
      <c r="AF48" s="145">
        <f t="shared" si="34"/>
        <v>0</v>
      </c>
      <c r="AG48" s="154">
        <v>4670</v>
      </c>
      <c r="AH48">
        <f t="shared" si="35"/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 t="shared" si="18"/>
        <v>0</v>
      </c>
      <c r="G49" s="142">
        <f t="shared" si="19"/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 t="shared" si="20"/>
        <v>0</v>
      </c>
      <c r="M49" s="146">
        <f t="shared" si="21"/>
        <v>0</v>
      </c>
      <c r="N49" s="160">
        <v>0</v>
      </c>
      <c r="O49" s="159">
        <v>0</v>
      </c>
      <c r="P49" s="140">
        <f t="shared" si="22"/>
        <v>0</v>
      </c>
      <c r="Q49" s="142">
        <f t="shared" si="23"/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 t="shared" si="24"/>
        <v>0</v>
      </c>
      <c r="W49" s="151">
        <f t="shared" si="25"/>
        <v>0</v>
      </c>
      <c r="X49" s="144">
        <f t="shared" si="26"/>
        <v>0</v>
      </c>
      <c r="Y49" s="145">
        <f t="shared" si="27"/>
        <v>0</v>
      </c>
      <c r="Z49" s="145">
        <f t="shared" si="28"/>
        <v>0</v>
      </c>
      <c r="AA49" s="145">
        <f t="shared" si="29"/>
        <v>0</v>
      </c>
      <c r="AB49" s="145">
        <f t="shared" si="30"/>
        <v>0</v>
      </c>
      <c r="AC49" s="145">
        <f t="shared" si="31"/>
        <v>0</v>
      </c>
      <c r="AD49" s="145">
        <f t="shared" si="32"/>
        <v>0</v>
      </c>
      <c r="AE49" s="145">
        <f t="shared" si="33"/>
        <v>0</v>
      </c>
      <c r="AF49" s="145">
        <f t="shared" si="34"/>
        <v>0</v>
      </c>
      <c r="AG49" s="154">
        <v>4800</v>
      </c>
      <c r="AH49">
        <f t="shared" si="35"/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 t="shared" si="18"/>
        <v>0</v>
      </c>
      <c r="G50" s="142">
        <f t="shared" si="19"/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 t="shared" si="20"/>
        <v>0</v>
      </c>
      <c r="M50" s="146">
        <f t="shared" si="21"/>
        <v>0</v>
      </c>
      <c r="N50" s="150">
        <v>0</v>
      </c>
      <c r="O50" s="141">
        <v>0</v>
      </c>
      <c r="P50" s="148">
        <f t="shared" si="22"/>
        <v>0</v>
      </c>
      <c r="Q50" s="142">
        <f t="shared" si="23"/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 t="shared" si="24"/>
        <v>0</v>
      </c>
      <c r="W50" s="151">
        <f t="shared" si="25"/>
        <v>0</v>
      </c>
      <c r="X50" s="144">
        <f t="shared" si="26"/>
        <v>0</v>
      </c>
      <c r="Y50" s="145">
        <f t="shared" si="27"/>
        <v>0</v>
      </c>
      <c r="Z50" s="145">
        <f t="shared" si="28"/>
        <v>0</v>
      </c>
      <c r="AA50" s="145">
        <f t="shared" si="29"/>
        <v>0</v>
      </c>
      <c r="AB50" s="145">
        <f t="shared" si="30"/>
        <v>0</v>
      </c>
      <c r="AC50" s="145">
        <f t="shared" si="31"/>
        <v>0</v>
      </c>
      <c r="AD50" s="145">
        <f t="shared" si="32"/>
        <v>0</v>
      </c>
      <c r="AE50" s="145">
        <f t="shared" si="33"/>
        <v>0</v>
      </c>
      <c r="AF50" s="145">
        <f t="shared" si="34"/>
        <v>0</v>
      </c>
      <c r="AG50" s="154">
        <v>4211</v>
      </c>
      <c r="AH50">
        <f t="shared" si="35"/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 t="shared" si="18"/>
        <v>0</v>
      </c>
      <c r="G51" s="142">
        <f t="shared" si="19"/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 t="shared" si="20"/>
        <v>0</v>
      </c>
      <c r="M51" s="146">
        <f t="shared" si="21"/>
        <v>0</v>
      </c>
      <c r="N51" s="160">
        <v>0</v>
      </c>
      <c r="O51" s="159">
        <v>0</v>
      </c>
      <c r="P51" s="140">
        <f t="shared" si="22"/>
        <v>0</v>
      </c>
      <c r="Q51" s="142">
        <f t="shared" si="23"/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 t="shared" si="24"/>
        <v>0</v>
      </c>
      <c r="W51" s="151">
        <f t="shared" si="25"/>
        <v>0</v>
      </c>
      <c r="X51" s="144">
        <f t="shared" si="26"/>
        <v>0</v>
      </c>
      <c r="Y51" s="145">
        <f t="shared" si="27"/>
        <v>0</v>
      </c>
      <c r="Z51" s="145">
        <f t="shared" si="28"/>
        <v>0</v>
      </c>
      <c r="AA51" s="145">
        <f t="shared" si="29"/>
        <v>0</v>
      </c>
      <c r="AB51" s="145">
        <f t="shared" si="30"/>
        <v>0</v>
      </c>
      <c r="AC51" s="145">
        <f t="shared" si="31"/>
        <v>0</v>
      </c>
      <c r="AD51" s="145">
        <f t="shared" si="32"/>
        <v>0</v>
      </c>
      <c r="AE51" s="145">
        <f t="shared" si="33"/>
        <v>0</v>
      </c>
      <c r="AF51" s="145">
        <f t="shared" si="34"/>
        <v>0</v>
      </c>
      <c r="AG51" s="154">
        <v>4211</v>
      </c>
      <c r="AH51">
        <f t="shared" si="35"/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 t="shared" si="18"/>
        <v>0</v>
      </c>
      <c r="G52" s="142">
        <f t="shared" si="19"/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 t="shared" si="20"/>
        <v>0</v>
      </c>
      <c r="M52" s="146">
        <f t="shared" si="21"/>
        <v>0</v>
      </c>
      <c r="N52" s="150">
        <v>0</v>
      </c>
      <c r="O52" s="141">
        <v>0</v>
      </c>
      <c r="P52" s="148">
        <f t="shared" si="22"/>
        <v>0</v>
      </c>
      <c r="Q52" s="142">
        <f t="shared" si="23"/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 t="shared" si="24"/>
        <v>0</v>
      </c>
      <c r="W52" s="151">
        <f t="shared" si="25"/>
        <v>0</v>
      </c>
      <c r="X52" s="144">
        <f t="shared" si="26"/>
        <v>0</v>
      </c>
      <c r="Y52" s="145">
        <f t="shared" si="27"/>
        <v>0</v>
      </c>
      <c r="Z52" s="145">
        <f t="shared" si="28"/>
        <v>0</v>
      </c>
      <c r="AA52" s="145">
        <f t="shared" si="29"/>
        <v>0</v>
      </c>
      <c r="AB52" s="145">
        <f t="shared" si="30"/>
        <v>0</v>
      </c>
      <c r="AC52" s="145">
        <f t="shared" si="31"/>
        <v>0</v>
      </c>
      <c r="AD52" s="145">
        <f t="shared" si="32"/>
        <v>0</v>
      </c>
      <c r="AE52" s="145">
        <f t="shared" si="33"/>
        <v>0</v>
      </c>
      <c r="AF52" s="145">
        <f t="shared" si="34"/>
        <v>0</v>
      </c>
      <c r="AG52" s="154">
        <v>4900</v>
      </c>
      <c r="AH52">
        <f t="shared" si="35"/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 t="shared" si="18"/>
        <v>0</v>
      </c>
      <c r="G53" s="142">
        <f t="shared" si="19"/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 t="shared" si="20"/>
        <v>0</v>
      </c>
      <c r="M53" s="146">
        <f t="shared" si="21"/>
        <v>0</v>
      </c>
      <c r="N53" s="160">
        <v>0</v>
      </c>
      <c r="O53" s="159">
        <v>0</v>
      </c>
      <c r="P53" s="140">
        <f t="shared" si="22"/>
        <v>0</v>
      </c>
      <c r="Q53" s="142">
        <f t="shared" si="23"/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 t="shared" si="24"/>
        <v>0</v>
      </c>
      <c r="W53" s="151">
        <f t="shared" si="25"/>
        <v>0</v>
      </c>
      <c r="X53" s="144">
        <f t="shared" si="26"/>
        <v>0</v>
      </c>
      <c r="Y53" s="145">
        <f t="shared" si="27"/>
        <v>0</v>
      </c>
      <c r="Z53" s="145">
        <f t="shared" si="28"/>
        <v>0</v>
      </c>
      <c r="AA53" s="145">
        <f t="shared" si="29"/>
        <v>0</v>
      </c>
      <c r="AB53" s="145">
        <f t="shared" si="30"/>
        <v>0</v>
      </c>
      <c r="AC53" s="145">
        <f t="shared" si="31"/>
        <v>0</v>
      </c>
      <c r="AD53" s="145">
        <f t="shared" si="32"/>
        <v>0</v>
      </c>
      <c r="AE53" s="145">
        <f t="shared" si="33"/>
        <v>0</v>
      </c>
      <c r="AF53" s="145">
        <f t="shared" si="34"/>
        <v>0</v>
      </c>
      <c r="AG53" s="154">
        <v>4900</v>
      </c>
      <c r="AH53">
        <f t="shared" si="35"/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 t="shared" si="18"/>
        <v>0</v>
      </c>
      <c r="G54" s="142">
        <f t="shared" si="19"/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 t="shared" si="20"/>
        <v>0</v>
      </c>
      <c r="M54" s="146">
        <f t="shared" si="21"/>
        <v>0</v>
      </c>
      <c r="N54" s="160">
        <v>0</v>
      </c>
      <c r="O54" s="159">
        <v>0</v>
      </c>
      <c r="P54" s="140">
        <f t="shared" si="22"/>
        <v>0</v>
      </c>
      <c r="Q54" s="142">
        <f t="shared" si="23"/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 t="shared" si="24"/>
        <v>0</v>
      </c>
      <c r="W54" s="151">
        <f t="shared" si="25"/>
        <v>0</v>
      </c>
      <c r="X54" s="144">
        <f t="shared" si="26"/>
        <v>0</v>
      </c>
      <c r="Y54" s="145">
        <f t="shared" si="27"/>
        <v>0</v>
      </c>
      <c r="Z54" s="145">
        <f t="shared" si="28"/>
        <v>0</v>
      </c>
      <c r="AA54" s="145">
        <f t="shared" si="29"/>
        <v>0</v>
      </c>
      <c r="AB54" s="145">
        <f t="shared" si="30"/>
        <v>0</v>
      </c>
      <c r="AC54" s="145">
        <f t="shared" si="31"/>
        <v>0</v>
      </c>
      <c r="AD54" s="145">
        <f t="shared" si="32"/>
        <v>0</v>
      </c>
      <c r="AE54" s="145">
        <f t="shared" si="33"/>
        <v>0</v>
      </c>
      <c r="AF54" s="145">
        <f t="shared" si="34"/>
        <v>0</v>
      </c>
      <c r="AG54" s="154">
        <v>2000</v>
      </c>
      <c r="AH54">
        <f t="shared" si="35"/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 t="shared" si="18"/>
        <v>0</v>
      </c>
      <c r="G55" s="142">
        <f t="shared" si="19"/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 t="shared" si="20"/>
        <v>0</v>
      </c>
      <c r="M55" s="146">
        <f t="shared" si="21"/>
        <v>0</v>
      </c>
      <c r="N55" s="150">
        <v>0</v>
      </c>
      <c r="O55" s="141">
        <v>0</v>
      </c>
      <c r="P55" s="148">
        <f t="shared" si="22"/>
        <v>0</v>
      </c>
      <c r="Q55" s="142">
        <f t="shared" si="23"/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 t="shared" si="24"/>
        <v>0</v>
      </c>
      <c r="W55" s="151">
        <f t="shared" si="25"/>
        <v>0</v>
      </c>
      <c r="X55" s="144">
        <f t="shared" si="26"/>
        <v>0</v>
      </c>
      <c r="Y55" s="145">
        <f t="shared" si="27"/>
        <v>0</v>
      </c>
      <c r="Z55" s="145">
        <f t="shared" si="28"/>
        <v>0</v>
      </c>
      <c r="AA55" s="145">
        <f t="shared" si="29"/>
        <v>0</v>
      </c>
      <c r="AB55" s="145">
        <f t="shared" si="30"/>
        <v>0</v>
      </c>
      <c r="AC55" s="145">
        <f t="shared" si="31"/>
        <v>0</v>
      </c>
      <c r="AD55" s="145">
        <f t="shared" si="32"/>
        <v>0</v>
      </c>
      <c r="AE55" s="145">
        <f t="shared" si="33"/>
        <v>0</v>
      </c>
      <c r="AF55" s="145">
        <f t="shared" si="34"/>
        <v>0</v>
      </c>
      <c r="AG55" s="154">
        <v>3869</v>
      </c>
      <c r="AH55">
        <f t="shared" si="35"/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 t="shared" si="18"/>
        <v>0</v>
      </c>
      <c r="G56" s="142">
        <f t="shared" si="19"/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 t="shared" si="20"/>
        <v>0</v>
      </c>
      <c r="M56" s="146">
        <f t="shared" si="21"/>
        <v>0</v>
      </c>
      <c r="N56" s="160">
        <v>0</v>
      </c>
      <c r="O56" s="159">
        <v>0</v>
      </c>
      <c r="P56" s="140">
        <f t="shared" si="22"/>
        <v>0</v>
      </c>
      <c r="Q56" s="142">
        <f t="shared" si="23"/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 t="shared" si="24"/>
        <v>0</v>
      </c>
      <c r="W56" s="151">
        <f t="shared" si="25"/>
        <v>0</v>
      </c>
      <c r="X56" s="144">
        <f t="shared" si="26"/>
        <v>0</v>
      </c>
      <c r="Y56" s="145">
        <f t="shared" si="27"/>
        <v>0</v>
      </c>
      <c r="Z56" s="145">
        <f t="shared" si="28"/>
        <v>0</v>
      </c>
      <c r="AA56" s="145">
        <f t="shared" si="29"/>
        <v>0</v>
      </c>
      <c r="AB56" s="145">
        <f t="shared" si="30"/>
        <v>0</v>
      </c>
      <c r="AC56" s="145">
        <f t="shared" si="31"/>
        <v>0</v>
      </c>
      <c r="AD56" s="145">
        <f t="shared" si="32"/>
        <v>0</v>
      </c>
      <c r="AE56" s="145">
        <f t="shared" si="33"/>
        <v>0</v>
      </c>
      <c r="AF56" s="145">
        <f t="shared" si="34"/>
        <v>0</v>
      </c>
      <c r="AG56" s="154">
        <v>3869</v>
      </c>
      <c r="AH56">
        <f t="shared" si="35"/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 t="shared" si="18"/>
        <v>0</v>
      </c>
      <c r="G57" s="142">
        <f t="shared" si="19"/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 t="shared" si="20"/>
        <v>0</v>
      </c>
      <c r="M57" s="146">
        <f t="shared" si="21"/>
        <v>0</v>
      </c>
      <c r="N57" s="160">
        <v>0</v>
      </c>
      <c r="O57" s="159">
        <v>0</v>
      </c>
      <c r="P57" s="140">
        <f t="shared" si="22"/>
        <v>0</v>
      </c>
      <c r="Q57" s="142">
        <f t="shared" si="23"/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 t="shared" si="24"/>
        <v>0</v>
      </c>
      <c r="W57" s="151">
        <f t="shared" si="25"/>
        <v>0</v>
      </c>
      <c r="X57" s="144">
        <f t="shared" si="26"/>
        <v>0</v>
      </c>
      <c r="Y57" s="145">
        <f t="shared" si="27"/>
        <v>0</v>
      </c>
      <c r="Z57" s="145">
        <f t="shared" si="28"/>
        <v>0</v>
      </c>
      <c r="AA57" s="145">
        <f t="shared" si="29"/>
        <v>0</v>
      </c>
      <c r="AB57" s="145">
        <f t="shared" si="30"/>
        <v>0</v>
      </c>
      <c r="AC57" s="145">
        <f t="shared" si="31"/>
        <v>0</v>
      </c>
      <c r="AD57" s="145">
        <f t="shared" si="32"/>
        <v>0</v>
      </c>
      <c r="AE57" s="145">
        <f t="shared" si="33"/>
        <v>0</v>
      </c>
      <c r="AF57" s="145">
        <f t="shared" si="34"/>
        <v>0</v>
      </c>
      <c r="AG57" s="154">
        <v>0</v>
      </c>
      <c r="AH57" t="str">
        <f t="shared" si="35"/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 t="shared" si="18"/>
        <v>0</v>
      </c>
      <c r="G58" s="142">
        <f t="shared" si="19"/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 t="shared" si="20"/>
        <v>0</v>
      </c>
      <c r="M58" s="146">
        <f t="shared" si="21"/>
        <v>0</v>
      </c>
      <c r="N58" s="160">
        <v>0</v>
      </c>
      <c r="O58" s="159">
        <v>0</v>
      </c>
      <c r="P58" s="140">
        <f t="shared" si="22"/>
        <v>0</v>
      </c>
      <c r="Q58" s="142">
        <f t="shared" si="23"/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 t="shared" si="24"/>
        <v>0</v>
      </c>
      <c r="W58" s="151">
        <f t="shared" si="25"/>
        <v>0</v>
      </c>
      <c r="X58" s="144">
        <f t="shared" si="26"/>
        <v>0</v>
      </c>
      <c r="Y58" s="145">
        <f t="shared" si="27"/>
        <v>0</v>
      </c>
      <c r="Z58" s="145">
        <f t="shared" si="28"/>
        <v>0</v>
      </c>
      <c r="AA58" s="145">
        <f t="shared" si="29"/>
        <v>0</v>
      </c>
      <c r="AB58" s="145">
        <f t="shared" si="30"/>
        <v>0</v>
      </c>
      <c r="AC58" s="145">
        <f t="shared" si="31"/>
        <v>0</v>
      </c>
      <c r="AD58" s="145">
        <f t="shared" si="32"/>
        <v>0</v>
      </c>
      <c r="AE58" s="145">
        <f t="shared" si="33"/>
        <v>0</v>
      </c>
      <c r="AF58" s="145">
        <f t="shared" si="34"/>
        <v>0</v>
      </c>
      <c r="AG58" s="154">
        <v>0</v>
      </c>
      <c r="AH58" t="str">
        <f t="shared" si="35"/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 t="shared" si="18"/>
        <v>0</v>
      </c>
      <c r="G59" s="142">
        <f t="shared" si="19"/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 t="shared" si="20"/>
        <v>0</v>
      </c>
      <c r="M59" s="146">
        <f t="shared" si="21"/>
        <v>0</v>
      </c>
      <c r="N59" s="160">
        <v>0</v>
      </c>
      <c r="O59" s="159">
        <v>0</v>
      </c>
      <c r="P59" s="140">
        <f t="shared" si="22"/>
        <v>0</v>
      </c>
      <c r="Q59" s="142">
        <f t="shared" si="23"/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 t="shared" si="24"/>
        <v>0</v>
      </c>
      <c r="W59" s="151">
        <f t="shared" si="25"/>
        <v>0</v>
      </c>
      <c r="X59" s="144">
        <f t="shared" si="26"/>
        <v>0</v>
      </c>
      <c r="Y59" s="145">
        <f t="shared" si="27"/>
        <v>0</v>
      </c>
      <c r="Z59" s="145">
        <f t="shared" si="28"/>
        <v>0</v>
      </c>
      <c r="AA59" s="145">
        <f t="shared" si="29"/>
        <v>0</v>
      </c>
      <c r="AB59" s="145">
        <f t="shared" si="30"/>
        <v>0</v>
      </c>
      <c r="AC59" s="145">
        <f t="shared" si="31"/>
        <v>0</v>
      </c>
      <c r="AD59" s="145">
        <f t="shared" si="32"/>
        <v>0</v>
      </c>
      <c r="AE59" s="145">
        <f t="shared" si="33"/>
        <v>0</v>
      </c>
      <c r="AF59" s="145">
        <f t="shared" si="34"/>
        <v>0</v>
      </c>
      <c r="AG59" s="154">
        <v>0</v>
      </c>
      <c r="AH59" t="str">
        <f t="shared" si="35"/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 t="shared" si="18"/>
        <v>0</v>
      </c>
      <c r="G60" s="142">
        <f t="shared" si="19"/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 t="shared" si="20"/>
        <v>0</v>
      </c>
      <c r="M60" s="146">
        <f t="shared" si="21"/>
        <v>0</v>
      </c>
      <c r="N60" s="160">
        <v>0</v>
      </c>
      <c r="O60" s="159">
        <v>0</v>
      </c>
      <c r="P60" s="140">
        <f t="shared" si="22"/>
        <v>0</v>
      </c>
      <c r="Q60" s="142">
        <f t="shared" si="23"/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 t="shared" si="24"/>
        <v>0</v>
      </c>
      <c r="W60" s="151">
        <f t="shared" si="25"/>
        <v>0</v>
      </c>
      <c r="X60" s="144">
        <f t="shared" si="26"/>
        <v>0</v>
      </c>
      <c r="Y60" s="145">
        <f t="shared" si="27"/>
        <v>0</v>
      </c>
      <c r="Z60" s="145">
        <f t="shared" si="28"/>
        <v>0</v>
      </c>
      <c r="AA60" s="145">
        <f t="shared" si="29"/>
        <v>0</v>
      </c>
      <c r="AB60" s="145">
        <f t="shared" si="30"/>
        <v>0</v>
      </c>
      <c r="AC60" s="145">
        <f t="shared" si="31"/>
        <v>0</v>
      </c>
      <c r="AD60" s="145">
        <f t="shared" si="32"/>
        <v>0</v>
      </c>
      <c r="AE60" s="145">
        <f t="shared" si="33"/>
        <v>0</v>
      </c>
      <c r="AF60" s="145">
        <f t="shared" si="34"/>
        <v>0</v>
      </c>
      <c r="AG60" s="154">
        <v>3869</v>
      </c>
      <c r="AH60">
        <f t="shared" si="35"/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 t="shared" si="18"/>
        <v>0</v>
      </c>
      <c r="G61" s="142">
        <f t="shared" si="19"/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 t="shared" si="20"/>
        <v>0</v>
      </c>
      <c r="M61" s="146">
        <f t="shared" si="21"/>
        <v>0</v>
      </c>
      <c r="N61" s="160">
        <v>0</v>
      </c>
      <c r="O61" s="159">
        <v>0</v>
      </c>
      <c r="P61" s="140">
        <f t="shared" si="22"/>
        <v>0</v>
      </c>
      <c r="Q61" s="142">
        <f t="shared" si="23"/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 t="shared" si="24"/>
        <v>0</v>
      </c>
      <c r="W61" s="151">
        <f t="shared" si="25"/>
        <v>0</v>
      </c>
      <c r="X61" s="144">
        <f t="shared" si="26"/>
        <v>0</v>
      </c>
      <c r="Y61" s="145">
        <f t="shared" si="27"/>
        <v>0</v>
      </c>
      <c r="Z61" s="145">
        <f t="shared" si="28"/>
        <v>0</v>
      </c>
      <c r="AA61" s="145">
        <f t="shared" si="29"/>
        <v>0</v>
      </c>
      <c r="AB61" s="145">
        <f t="shared" si="30"/>
        <v>0</v>
      </c>
      <c r="AC61" s="145">
        <f t="shared" si="31"/>
        <v>0</v>
      </c>
      <c r="AD61" s="145">
        <f t="shared" si="32"/>
        <v>0</v>
      </c>
      <c r="AE61" s="145">
        <f t="shared" si="33"/>
        <v>0</v>
      </c>
      <c r="AF61" s="145">
        <f t="shared" si="34"/>
        <v>0</v>
      </c>
      <c r="AG61" s="154">
        <v>3869</v>
      </c>
      <c r="AH61">
        <f t="shared" si="35"/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 t="shared" si="18"/>
        <v>0</v>
      </c>
      <c r="G62" s="142">
        <f t="shared" si="19"/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 t="shared" si="20"/>
        <v>0</v>
      </c>
      <c r="M62" s="146">
        <f t="shared" si="21"/>
        <v>0</v>
      </c>
      <c r="N62" s="160">
        <v>0</v>
      </c>
      <c r="O62" s="159">
        <v>0</v>
      </c>
      <c r="P62" s="140">
        <f t="shared" si="22"/>
        <v>0</v>
      </c>
      <c r="Q62" s="142">
        <f t="shared" si="23"/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 t="shared" si="24"/>
        <v>0</v>
      </c>
      <c r="W62" s="151">
        <f t="shared" si="25"/>
        <v>0</v>
      </c>
      <c r="X62" s="144">
        <f t="shared" si="26"/>
        <v>0</v>
      </c>
      <c r="Y62" s="145">
        <f t="shared" si="27"/>
        <v>0</v>
      </c>
      <c r="Z62" s="145">
        <f t="shared" si="28"/>
        <v>0</v>
      </c>
      <c r="AA62" s="145">
        <f t="shared" si="29"/>
        <v>0</v>
      </c>
      <c r="AB62" s="145">
        <f t="shared" si="30"/>
        <v>0</v>
      </c>
      <c r="AC62" s="145">
        <f t="shared" si="31"/>
        <v>0</v>
      </c>
      <c r="AD62" s="145">
        <f t="shared" si="32"/>
        <v>0</v>
      </c>
      <c r="AE62" s="145">
        <f t="shared" si="33"/>
        <v>0</v>
      </c>
      <c r="AF62" s="145">
        <f t="shared" si="34"/>
        <v>0</v>
      </c>
      <c r="AG62" s="154">
        <v>3869</v>
      </c>
      <c r="AH62">
        <f t="shared" si="35"/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 t="shared" si="18"/>
        <v>0</v>
      </c>
      <c r="G63" s="142">
        <f t="shared" si="19"/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 t="shared" si="20"/>
        <v>0</v>
      </c>
      <c r="M63" s="146">
        <f t="shared" si="21"/>
        <v>0</v>
      </c>
      <c r="N63" s="160">
        <v>0</v>
      </c>
      <c r="O63" s="159">
        <v>0</v>
      </c>
      <c r="P63" s="140">
        <f t="shared" si="22"/>
        <v>0</v>
      </c>
      <c r="Q63" s="142">
        <f t="shared" si="23"/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 t="shared" si="24"/>
        <v>0</v>
      </c>
      <c r="W63" s="151">
        <f t="shared" si="25"/>
        <v>0</v>
      </c>
      <c r="X63" s="144">
        <f t="shared" si="26"/>
        <v>0</v>
      </c>
      <c r="Y63" s="145">
        <f t="shared" si="27"/>
        <v>0</v>
      </c>
      <c r="Z63" s="145">
        <f t="shared" si="28"/>
        <v>0</v>
      </c>
      <c r="AA63" s="145">
        <f t="shared" si="29"/>
        <v>0</v>
      </c>
      <c r="AB63" s="145">
        <f t="shared" si="30"/>
        <v>0</v>
      </c>
      <c r="AC63" s="145">
        <f t="shared" si="31"/>
        <v>0</v>
      </c>
      <c r="AD63" s="145">
        <f t="shared" si="32"/>
        <v>0</v>
      </c>
      <c r="AE63" s="145">
        <f t="shared" si="33"/>
        <v>0</v>
      </c>
      <c r="AF63" s="145">
        <f t="shared" si="34"/>
        <v>0</v>
      </c>
      <c r="AG63" s="154">
        <v>0</v>
      </c>
      <c r="AH63" t="str">
        <f t="shared" si="35"/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 t="shared" si="18"/>
        <v>0</v>
      </c>
      <c r="G64" s="142">
        <f t="shared" si="19"/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 t="shared" si="20"/>
        <v>0</v>
      </c>
      <c r="M64" s="146">
        <f t="shared" si="21"/>
        <v>0</v>
      </c>
      <c r="N64" s="160">
        <v>0</v>
      </c>
      <c r="O64" s="159">
        <v>0</v>
      </c>
      <c r="P64" s="140">
        <f t="shared" si="22"/>
        <v>0</v>
      </c>
      <c r="Q64" s="142">
        <f t="shared" si="23"/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 t="shared" si="24"/>
        <v>0</v>
      </c>
      <c r="W64" s="151">
        <f t="shared" si="25"/>
        <v>0</v>
      </c>
      <c r="X64" s="144">
        <f t="shared" si="26"/>
        <v>0</v>
      </c>
      <c r="Y64" s="145">
        <f t="shared" si="27"/>
        <v>0</v>
      </c>
      <c r="Z64" s="145">
        <f t="shared" si="28"/>
        <v>0</v>
      </c>
      <c r="AA64" s="145">
        <f t="shared" si="29"/>
        <v>0</v>
      </c>
      <c r="AB64" s="145">
        <f t="shared" si="30"/>
        <v>0</v>
      </c>
      <c r="AC64" s="145">
        <f t="shared" si="31"/>
        <v>0</v>
      </c>
      <c r="AD64" s="145">
        <f t="shared" si="32"/>
        <v>0</v>
      </c>
      <c r="AE64" s="145">
        <f t="shared" si="33"/>
        <v>0</v>
      </c>
      <c r="AF64" s="145">
        <f t="shared" si="34"/>
        <v>0</v>
      </c>
      <c r="AG64" s="154">
        <v>4300</v>
      </c>
      <c r="AH64">
        <f t="shared" si="35"/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 t="shared" si="18"/>
        <v>0</v>
      </c>
      <c r="G65" s="142">
        <f t="shared" si="19"/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 t="shared" si="20"/>
        <v>0</v>
      </c>
      <c r="M65" s="146">
        <f t="shared" si="21"/>
        <v>0</v>
      </c>
      <c r="N65" s="58">
        <v>0</v>
      </c>
      <c r="O65" s="4">
        <v>0</v>
      </c>
      <c r="P65" s="140">
        <f t="shared" si="22"/>
        <v>0</v>
      </c>
      <c r="Q65" s="142">
        <f t="shared" si="23"/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 t="shared" si="24"/>
        <v>0</v>
      </c>
      <c r="W65" s="151">
        <f t="shared" si="25"/>
        <v>0</v>
      </c>
      <c r="X65" s="144">
        <f t="shared" si="26"/>
        <v>0</v>
      </c>
      <c r="Y65" s="145">
        <f t="shared" si="27"/>
        <v>0</v>
      </c>
      <c r="Z65" s="145">
        <f t="shared" si="28"/>
        <v>0</v>
      </c>
      <c r="AA65" s="145">
        <f t="shared" si="29"/>
        <v>0</v>
      </c>
      <c r="AB65" s="145">
        <f t="shared" si="30"/>
        <v>0</v>
      </c>
      <c r="AC65" s="145">
        <f t="shared" si="31"/>
        <v>0</v>
      </c>
      <c r="AD65" s="145">
        <f t="shared" si="32"/>
        <v>0</v>
      </c>
      <c r="AE65" s="145">
        <f t="shared" si="33"/>
        <v>0</v>
      </c>
      <c r="AF65" s="145">
        <f t="shared" si="34"/>
        <v>0</v>
      </c>
      <c r="AG65" s="154">
        <v>4300</v>
      </c>
      <c r="AH65">
        <f t="shared" si="35"/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 t="shared" si="18"/>
        <v>0</v>
      </c>
      <c r="G66" s="22">
        <f t="shared" si="19"/>
        <v>0</v>
      </c>
      <c r="H66" s="62">
        <v>0</v>
      </c>
      <c r="I66" s="62">
        <v>0</v>
      </c>
      <c r="J66" s="41">
        <v>0</v>
      </c>
      <c r="K66" s="21">
        <v>0</v>
      </c>
      <c r="L66" s="41">
        <f t="shared" si="20"/>
        <v>0</v>
      </c>
      <c r="M66" s="63">
        <f t="shared" si="21"/>
        <v>0</v>
      </c>
      <c r="N66" s="60">
        <v>0</v>
      </c>
      <c r="O66" s="6">
        <v>0</v>
      </c>
      <c r="P66" s="61">
        <f t="shared" si="22"/>
        <v>0</v>
      </c>
      <c r="Q66" s="22">
        <f t="shared" si="23"/>
        <v>0</v>
      </c>
      <c r="R66" s="62">
        <v>0</v>
      </c>
      <c r="S66" s="62">
        <v>0</v>
      </c>
      <c r="T66" s="41">
        <v>0</v>
      </c>
      <c r="U66" s="21">
        <v>0</v>
      </c>
      <c r="V66" s="41">
        <f t="shared" si="24"/>
        <v>0</v>
      </c>
      <c r="W66" s="64">
        <f t="shared" si="25"/>
        <v>0</v>
      </c>
      <c r="X66" s="20">
        <f t="shared" si="26"/>
        <v>0</v>
      </c>
      <c r="Y66" s="41">
        <f t="shared" si="27"/>
        <v>0</v>
      </c>
      <c r="Z66" s="41">
        <f t="shared" si="28"/>
        <v>0</v>
      </c>
      <c r="AA66" s="41">
        <f t="shared" si="29"/>
        <v>0</v>
      </c>
      <c r="AB66" s="41">
        <f t="shared" si="30"/>
        <v>0</v>
      </c>
      <c r="AC66" s="41">
        <f t="shared" si="31"/>
        <v>0</v>
      </c>
      <c r="AD66" s="41">
        <f t="shared" si="32"/>
        <v>0</v>
      </c>
      <c r="AE66" s="41">
        <f t="shared" si="33"/>
        <v>0</v>
      </c>
      <c r="AF66" s="41">
        <f t="shared" si="34"/>
        <v>0</v>
      </c>
      <c r="AG66" s="82">
        <v>4670</v>
      </c>
      <c r="AH66">
        <f t="shared" si="35"/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 t="shared" si="18"/>
        <v>0</v>
      </c>
      <c r="G67" s="22">
        <f t="shared" si="19"/>
        <v>0</v>
      </c>
      <c r="H67" s="62">
        <v>0</v>
      </c>
      <c r="I67" s="62">
        <v>0</v>
      </c>
      <c r="J67" s="41">
        <v>0</v>
      </c>
      <c r="K67" s="21">
        <v>0</v>
      </c>
      <c r="L67" s="41">
        <f t="shared" si="20"/>
        <v>0</v>
      </c>
      <c r="M67" s="63">
        <f t="shared" si="21"/>
        <v>0</v>
      </c>
      <c r="N67" s="60">
        <v>0</v>
      </c>
      <c r="O67" s="6">
        <v>0</v>
      </c>
      <c r="P67" s="61">
        <f t="shared" si="22"/>
        <v>0</v>
      </c>
      <c r="Q67" s="22">
        <f t="shared" si="23"/>
        <v>0</v>
      </c>
      <c r="R67" s="62">
        <v>0</v>
      </c>
      <c r="S67" s="62">
        <v>0</v>
      </c>
      <c r="T67" s="41">
        <v>0</v>
      </c>
      <c r="U67" s="21">
        <v>0</v>
      </c>
      <c r="V67" s="41">
        <f t="shared" si="24"/>
        <v>0</v>
      </c>
      <c r="W67" s="64">
        <f t="shared" si="25"/>
        <v>0</v>
      </c>
      <c r="X67" s="20">
        <f t="shared" si="26"/>
        <v>0</v>
      </c>
      <c r="Y67" s="41">
        <f t="shared" si="27"/>
        <v>0</v>
      </c>
      <c r="Z67" s="41">
        <f t="shared" si="28"/>
        <v>0</v>
      </c>
      <c r="AA67" s="41">
        <f t="shared" si="29"/>
        <v>0</v>
      </c>
      <c r="AB67" s="41">
        <f t="shared" si="30"/>
        <v>0</v>
      </c>
      <c r="AC67" s="41">
        <f t="shared" si="31"/>
        <v>0</v>
      </c>
      <c r="AD67" s="41">
        <f t="shared" si="32"/>
        <v>0</v>
      </c>
      <c r="AE67" s="41">
        <f t="shared" si="33"/>
        <v>0</v>
      </c>
      <c r="AF67" s="41">
        <f t="shared" si="34"/>
        <v>0</v>
      </c>
      <c r="AG67" s="82">
        <v>4670</v>
      </c>
      <c r="AH67">
        <f t="shared" si="35"/>
        <v>0</v>
      </c>
    </row>
    <row r="68" spans="1:34" ht="15.75" thickBot="1">
      <c r="A68" s="40"/>
      <c r="B68" s="70"/>
      <c r="C68" s="70" t="s">
        <v>131</v>
      </c>
      <c r="D68" s="65">
        <f t="shared" ref="D68:J68" si="36">SUM(D10:D67)</f>
        <v>0</v>
      </c>
      <c r="E68" s="65">
        <f t="shared" si="36"/>
        <v>0</v>
      </c>
      <c r="F68" s="65">
        <f t="shared" si="36"/>
        <v>0</v>
      </c>
      <c r="G68" s="65">
        <f t="shared" si="36"/>
        <v>0</v>
      </c>
      <c r="H68" s="65">
        <f t="shared" si="36"/>
        <v>0</v>
      </c>
      <c r="I68" s="65">
        <f t="shared" si="36"/>
        <v>0</v>
      </c>
      <c r="J68" s="65">
        <f t="shared" si="36"/>
        <v>0</v>
      </c>
      <c r="K68" s="23" t="e">
        <f>ROUND(L68/J68,0)</f>
        <v>#DIV/0!</v>
      </c>
      <c r="L68" s="65">
        <f t="shared" ref="L68:Q68" si="37">SUM(L10:L67)</f>
        <v>0</v>
      </c>
      <c r="M68" s="65">
        <f t="shared" si="37"/>
        <v>0</v>
      </c>
      <c r="N68" s="65">
        <f t="shared" si="37"/>
        <v>0</v>
      </c>
      <c r="O68" s="65">
        <f t="shared" si="37"/>
        <v>0</v>
      </c>
      <c r="P68" s="65">
        <f t="shared" si="37"/>
        <v>0</v>
      </c>
      <c r="Q68" s="65">
        <f t="shared" si="37"/>
        <v>0</v>
      </c>
      <c r="R68" s="65"/>
      <c r="S68" s="65">
        <f t="shared" ref="S68:AH68" si="38">SUM(S10:S67)</f>
        <v>0</v>
      </c>
      <c r="T68" s="65">
        <f t="shared" si="38"/>
        <v>0</v>
      </c>
      <c r="U68" s="23">
        <f t="shared" si="38"/>
        <v>141.89999999999998</v>
      </c>
      <c r="V68" s="65">
        <f t="shared" si="38"/>
        <v>0</v>
      </c>
      <c r="W68" s="65">
        <f t="shared" si="38"/>
        <v>0</v>
      </c>
      <c r="X68" s="65">
        <f t="shared" si="38"/>
        <v>0</v>
      </c>
      <c r="Y68" s="65">
        <f t="shared" si="38"/>
        <v>0</v>
      </c>
      <c r="Z68" s="65">
        <f t="shared" si="38"/>
        <v>0</v>
      </c>
      <c r="AA68" s="65">
        <f t="shared" si="38"/>
        <v>0</v>
      </c>
      <c r="AB68" s="65">
        <f t="shared" si="38"/>
        <v>0</v>
      </c>
      <c r="AC68" s="65">
        <f t="shared" si="38"/>
        <v>0</v>
      </c>
      <c r="AD68" s="65">
        <f t="shared" si="38"/>
        <v>0</v>
      </c>
      <c r="AE68" s="65">
        <f t="shared" si="38"/>
        <v>0</v>
      </c>
      <c r="AF68" s="65">
        <f t="shared" si="38"/>
        <v>0</v>
      </c>
      <c r="AG68" s="65">
        <f t="shared" si="38"/>
        <v>180151</v>
      </c>
      <c r="AH68">
        <f t="shared" si="38"/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F1:W1"/>
    <mergeCell ref="D3:E3"/>
    <mergeCell ref="I3:W3"/>
    <mergeCell ref="I4:K4"/>
    <mergeCell ref="A5:A8"/>
    <mergeCell ref="B5:B8"/>
    <mergeCell ref="C5:C8"/>
    <mergeCell ref="D5:M5"/>
    <mergeCell ref="N5:W5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AF6:AF8"/>
    <mergeCell ref="J7:J8"/>
    <mergeCell ref="K7:K8"/>
    <mergeCell ref="L7:L8"/>
    <mergeCell ref="T7:T8"/>
    <mergeCell ref="U7:U8"/>
    <mergeCell ref="V7:V8"/>
    <mergeCell ref="AD7:AD8"/>
    <mergeCell ref="AE7:AE8"/>
    <mergeCell ref="X6:Z7"/>
    <mergeCell ref="AA6:AC7"/>
    <mergeCell ref="AD6:AE6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Izgalieva</dc:creator>
  <cp:lastModifiedBy>Izgalieva</cp:lastModifiedBy>
  <cp:lastPrinted>2025-04-04T05:57:40Z</cp:lastPrinted>
  <dcterms:created xsi:type="dcterms:W3CDTF">2016-01-04T13:41:28Z</dcterms:created>
  <dcterms:modified xsi:type="dcterms:W3CDTF">2025-04-04T05:58:10Z</dcterms:modified>
</cp:coreProperties>
</file>